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2910" windowWidth="19320" windowHeight="7665" tabRatio="733"/>
  </bookViews>
  <sheets>
    <sheet name="меню 20 дней" sheetId="6" r:id="rId1"/>
  </sheets>
  <calcPr calcId="152511"/>
</workbook>
</file>

<file path=xl/calcChain.xml><?xml version="1.0" encoding="utf-8"?>
<calcChain xmlns="http://schemas.openxmlformats.org/spreadsheetml/2006/main">
  <c r="U71" i="6" l="1"/>
  <c r="T71" i="6"/>
  <c r="S71" i="6"/>
  <c r="R71" i="6"/>
  <c r="Q71" i="6"/>
  <c r="P71" i="6"/>
  <c r="O71" i="6"/>
  <c r="N71" i="6"/>
  <c r="M71" i="6"/>
  <c r="L71" i="6"/>
  <c r="K71" i="6"/>
  <c r="J71" i="6"/>
  <c r="I71" i="6"/>
  <c r="G71" i="6"/>
  <c r="E71" i="6"/>
  <c r="F71" i="6"/>
  <c r="S116" i="6" l="1"/>
  <c r="M116" i="6"/>
  <c r="L116" i="6"/>
  <c r="D71" i="6" l="1"/>
  <c r="H71" i="6"/>
  <c r="U100" i="6" l="1"/>
  <c r="T100" i="6"/>
  <c r="S100" i="6"/>
  <c r="R100" i="6"/>
  <c r="Q100" i="6"/>
  <c r="P100" i="6"/>
  <c r="O100" i="6"/>
  <c r="N100" i="6"/>
  <c r="M100" i="6"/>
  <c r="L100" i="6"/>
  <c r="K100" i="6"/>
  <c r="J100" i="6"/>
  <c r="I100" i="6"/>
  <c r="G100" i="6"/>
  <c r="F100" i="6"/>
  <c r="E100" i="6"/>
  <c r="H100" i="6"/>
  <c r="H101" i="6" s="1"/>
  <c r="D100" i="6"/>
  <c r="H44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H36" i="6" s="1"/>
  <c r="G35" i="6"/>
  <c r="F35" i="6"/>
  <c r="E35" i="6"/>
  <c r="D35" i="6"/>
  <c r="U63" i="6" l="1"/>
  <c r="T63" i="6"/>
  <c r="S63" i="6"/>
  <c r="R63" i="6"/>
  <c r="Q63" i="6"/>
  <c r="P63" i="6"/>
  <c r="O63" i="6"/>
  <c r="N63" i="6"/>
  <c r="M63" i="6"/>
  <c r="L63" i="6"/>
  <c r="K63" i="6"/>
  <c r="J63" i="6"/>
  <c r="I63" i="6"/>
  <c r="G63" i="6"/>
  <c r="E63" i="6"/>
  <c r="F63" i="6"/>
  <c r="U169" i="6" l="1"/>
  <c r="T169" i="6"/>
  <c r="S169" i="6"/>
  <c r="R169" i="6"/>
  <c r="Q169" i="6"/>
  <c r="P169" i="6"/>
  <c r="O169" i="6"/>
  <c r="N169" i="6"/>
  <c r="M169" i="6"/>
  <c r="L169" i="6"/>
  <c r="K169" i="6"/>
  <c r="J169" i="6"/>
  <c r="I169" i="6"/>
  <c r="G169" i="6"/>
  <c r="F169" i="6"/>
  <c r="E169" i="6"/>
  <c r="H63" i="6"/>
  <c r="H169" i="6" l="1"/>
  <c r="H170" i="6" s="1"/>
  <c r="T177" i="6"/>
  <c r="M177" i="6"/>
  <c r="L177" i="6"/>
  <c r="H178" i="6"/>
  <c r="D169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H162" i="6" s="1"/>
  <c r="G161" i="6"/>
  <c r="F161" i="6"/>
  <c r="E161" i="6"/>
  <c r="D161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H154" i="6" s="1"/>
  <c r="G153" i="6"/>
  <c r="F153" i="6"/>
  <c r="E153" i="6"/>
  <c r="D153" i="6"/>
  <c r="H146" i="6"/>
  <c r="H125" i="6"/>
  <c r="H117" i="6"/>
  <c r="H133" i="6"/>
  <c r="H179" i="6" l="1"/>
  <c r="H8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H109" i="6" s="1"/>
  <c r="G108" i="6"/>
  <c r="F108" i="6"/>
  <c r="E108" i="6"/>
  <c r="D108" i="6"/>
  <c r="H64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H80" i="6" s="1"/>
  <c r="G79" i="6"/>
  <c r="F79" i="6"/>
  <c r="E79" i="6"/>
  <c r="D79" i="6"/>
  <c r="H72" i="6"/>
  <c r="D63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H56" i="6" s="1"/>
  <c r="G55" i="6"/>
  <c r="F55" i="6"/>
  <c r="E55" i="6"/>
  <c r="D55" i="6"/>
  <c r="H134" i="6" l="1"/>
  <c r="H89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H28" i="6" s="1"/>
  <c r="G27" i="6"/>
  <c r="F27" i="6"/>
  <c r="E27" i="6"/>
  <c r="D27" i="6"/>
  <c r="H13" i="6" l="1"/>
  <c r="H21" i="6" l="1"/>
  <c r="H45" i="6" s="1"/>
</calcChain>
</file>

<file path=xl/sharedStrings.xml><?xml version="1.0" encoding="utf-8"?>
<sst xmlns="http://schemas.openxmlformats.org/spreadsheetml/2006/main" count="571" uniqueCount="270">
  <si>
    <t>Чай с сахаром и лимоном</t>
  </si>
  <si>
    <t>Компот из сухофруктов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</si>
  <si>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</si>
  <si>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</si>
  <si>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</si>
  <si>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</si>
  <si>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</si>
  <si>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</si>
  <si>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</si>
  <si>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</si>
  <si>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</si>
  <si>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</si>
  <si>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</si>
  <si>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</si>
  <si>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</si>
  <si>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</si>
  <si>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>Наименование блюд</t>
  </si>
  <si>
    <t>Хлеб ржаной</t>
  </si>
  <si>
    <t>Хлеб пшеничный</t>
  </si>
  <si>
    <t>Отвар из шиповника</t>
  </si>
  <si>
    <t>Филе птицы тушеное в томатном соусе</t>
  </si>
  <si>
    <t>B2</t>
  </si>
  <si>
    <t>A, рэт. экв</t>
  </si>
  <si>
    <t>D, мкг</t>
  </si>
  <si>
    <t>K</t>
  </si>
  <si>
    <t>I</t>
  </si>
  <si>
    <t>Se</t>
  </si>
  <si>
    <t>F</t>
  </si>
  <si>
    <t>№ рецептуры</t>
  </si>
  <si>
    <t>Энергетическая ценность, ккал</t>
  </si>
  <si>
    <t>Вес блюда, гр.</t>
  </si>
  <si>
    <t>Чай с сахаром</t>
  </si>
  <si>
    <t>1 день</t>
  </si>
  <si>
    <t>2 день</t>
  </si>
  <si>
    <t>Макароны отварные</t>
  </si>
  <si>
    <t>3 день</t>
  </si>
  <si>
    <t>Котлета мясная "Лукоморье"</t>
  </si>
  <si>
    <t>4 день</t>
  </si>
  <si>
    <t>5 день</t>
  </si>
  <si>
    <t>6 день</t>
  </si>
  <si>
    <t>Гуляш из говядины</t>
  </si>
  <si>
    <t>Каша гречневая рассыпчатая</t>
  </si>
  <si>
    <t>Тефтели с соусом томатным</t>
  </si>
  <si>
    <t>Компот из вишни</t>
  </si>
  <si>
    <t>Рис отварной</t>
  </si>
  <si>
    <t>Гуляш из свинины</t>
  </si>
  <si>
    <t>7 день</t>
  </si>
  <si>
    <t>Курица порционная запеченная</t>
  </si>
  <si>
    <t>8 день</t>
  </si>
  <si>
    <t>Котлета мясная "Школьная"</t>
  </si>
  <si>
    <t>9 день</t>
  </si>
  <si>
    <t xml:space="preserve">II НЕДЕЛЯ </t>
  </si>
  <si>
    <t xml:space="preserve">I НЕДЕЛЯ </t>
  </si>
  <si>
    <t>Итого за 5 дней (доля суточной потребности в энергии, %):</t>
  </si>
  <si>
    <t>Компот из кураги</t>
  </si>
  <si>
    <t>10 день</t>
  </si>
  <si>
    <t>Спагетти отварные</t>
  </si>
  <si>
    <t>Бефстроганов (говядина)</t>
  </si>
  <si>
    <t xml:space="preserve">III НЕДЕЛЯ </t>
  </si>
  <si>
    <t>11 день</t>
  </si>
  <si>
    <t>Мясо тушеное (свинина)</t>
  </si>
  <si>
    <t>Напиток апельсиновый</t>
  </si>
  <si>
    <t>12 день</t>
  </si>
  <si>
    <t>13 день</t>
  </si>
  <si>
    <t>Гуляш из птицы</t>
  </si>
  <si>
    <t>14 день</t>
  </si>
  <si>
    <t>15 день</t>
  </si>
  <si>
    <t>16 день</t>
  </si>
  <si>
    <t>IV НЕДЕЛЯ</t>
  </si>
  <si>
    <t>Биточек мясной "Пионерский"</t>
  </si>
  <si>
    <t>17 день</t>
  </si>
  <si>
    <t>Котлета "Веселая история"</t>
  </si>
  <si>
    <t>18 день</t>
  </si>
  <si>
    <t>19 день</t>
  </si>
  <si>
    <t>20 день</t>
  </si>
  <si>
    <t>Котлета "Сюрприз"</t>
  </si>
  <si>
    <t>Картофель отварной</t>
  </si>
  <si>
    <t>Курица порционная запеченная с сыром</t>
  </si>
  <si>
    <t>Соус томатный</t>
  </si>
  <si>
    <t>Рис отварной/                                                  Плов с говядиной</t>
  </si>
  <si>
    <t>200/              280</t>
  </si>
  <si>
    <t>Котлета из птицы "Ряба"/                      Шашлык из птицы</t>
  </si>
  <si>
    <t>100/                100</t>
  </si>
  <si>
    <t>200/       250(90/160)</t>
  </si>
  <si>
    <t>Биточек из птицы "Нежный"/                        Котлета из птицы запеченная с сыром "Золотой Гребешок"</t>
  </si>
  <si>
    <t>100/                 100</t>
  </si>
  <si>
    <t>Котлета из птицы с овощами/                           Филе кур запеченное с сыром, помидором</t>
  </si>
  <si>
    <t>100/                120</t>
  </si>
  <si>
    <t>Бифштекс "Мясное раздолье"/                       Свинина запеченная с помидором</t>
  </si>
  <si>
    <t>100/          110</t>
  </si>
  <si>
    <t>Рис отварной/                                                  Плов с курицей</t>
  </si>
  <si>
    <t>Мясо тушеное (говядина)/                             Голубцы ленивые</t>
  </si>
  <si>
    <t>60/                     60</t>
  </si>
  <si>
    <t>0,01   0</t>
  </si>
  <si>
    <t>0          0</t>
  </si>
  <si>
    <t>0         15</t>
  </si>
  <si>
    <t>117,6   93,8</t>
  </si>
  <si>
    <t>0                  0</t>
  </si>
  <si>
    <t>0     0,008</t>
  </si>
  <si>
    <t>0,26  0</t>
  </si>
  <si>
    <t>4,88    30,1</t>
  </si>
  <si>
    <t>6,9   37,2</t>
  </si>
  <si>
    <t>51,33          44,8</t>
  </si>
  <si>
    <t>292                       634,4</t>
  </si>
  <si>
    <t>0,03   0,16</t>
  </si>
  <si>
    <t>0,04  0,07</t>
  </si>
  <si>
    <t>0     3,6</t>
  </si>
  <si>
    <t>0,28    0</t>
  </si>
  <si>
    <t>0,107    0,89</t>
  </si>
  <si>
    <t>76,9    25,63</t>
  </si>
  <si>
    <t>123,6   385</t>
  </si>
  <si>
    <t>21,6   72,4</t>
  </si>
  <si>
    <t>1     4,84</t>
  </si>
  <si>
    <t>0,694    0,241</t>
  </si>
  <si>
    <t>0                0</t>
  </si>
  <si>
    <t>0,011   0,05</t>
  </si>
  <si>
    <t>0,036   0,011</t>
  </si>
  <si>
    <t>18,4   24,5</t>
  </si>
  <si>
    <t>15,8    24,8</t>
  </si>
  <si>
    <t>13                 2,6</t>
  </si>
  <si>
    <t>267,7                  332,2</t>
  </si>
  <si>
    <t>0,04       0</t>
  </si>
  <si>
    <t>0,134  0,026</t>
  </si>
  <si>
    <t>0,56   8,04</t>
  </si>
  <si>
    <t>0     16,8</t>
  </si>
  <si>
    <t>0,045      0</t>
  </si>
  <si>
    <t>19,28    41,6</t>
  </si>
  <si>
    <t>125,72   13,1</t>
  </si>
  <si>
    <t>17,94   33,4</t>
  </si>
  <si>
    <t>1,08   0,32</t>
  </si>
  <si>
    <t>219,67    171,3</t>
  </si>
  <si>
    <t>0,005   0,002</t>
  </si>
  <si>
    <t>0,002  0,0001</t>
  </si>
  <si>
    <t>0,112  0,101</t>
  </si>
  <si>
    <t>5,27    27,89</t>
  </si>
  <si>
    <t>6,67   28,81</t>
  </si>
  <si>
    <t>29,9          21,56</t>
  </si>
  <si>
    <t>200,8                457,08</t>
  </si>
  <si>
    <t>0,24    0,26</t>
  </si>
  <si>
    <t>0,147     0,106</t>
  </si>
  <si>
    <t>42,26   30,8</t>
  </si>
  <si>
    <t>44       0</t>
  </si>
  <si>
    <t>0,107      0</t>
  </si>
  <si>
    <t>80,37     32,19</t>
  </si>
  <si>
    <t>224,36   357</t>
  </si>
  <si>
    <t>48,58   67,03</t>
  </si>
  <si>
    <t>1,88   5,31</t>
  </si>
  <si>
    <t>1073,87  857,3</t>
  </si>
  <si>
    <t>0,027    0,02</t>
  </si>
  <si>
    <t>0             0</t>
  </si>
  <si>
    <t>0,067   0,042</t>
  </si>
  <si>
    <t>18,55   29,3</t>
  </si>
  <si>
    <t>15,33   26,6</t>
  </si>
  <si>
    <t>11,88        4,3</t>
  </si>
  <si>
    <t>259,77          374,6</t>
  </si>
  <si>
    <t>3     2,04</t>
  </si>
  <si>
    <t>0      0,55</t>
  </si>
  <si>
    <t>33,9     159,44</t>
  </si>
  <si>
    <t>16,2    313,6</t>
  </si>
  <si>
    <t>25,53   27</t>
  </si>
  <si>
    <t>0,4     0,57</t>
  </si>
  <si>
    <t>201,25    105,3</t>
  </si>
  <si>
    <t>0,002      0,011</t>
  </si>
  <si>
    <t>0,0009     0,0005</t>
  </si>
  <si>
    <t>0,8       1,8</t>
  </si>
  <si>
    <t>15,6    22,5</t>
  </si>
  <si>
    <t>20,5   21,2</t>
  </si>
  <si>
    <t>8                  1,8</t>
  </si>
  <si>
    <t>279,3               287,1</t>
  </si>
  <si>
    <t>0,044    0,02</t>
  </si>
  <si>
    <t>0,011   0,01</t>
  </si>
  <si>
    <t>2,86   11,3</t>
  </si>
  <si>
    <t>22,6   15</t>
  </si>
  <si>
    <t>0,1      7,3</t>
  </si>
  <si>
    <t>47,2     37,5</t>
  </si>
  <si>
    <t>77,4     20,2</t>
  </si>
  <si>
    <t>27,4   28,7</t>
  </si>
  <si>
    <t>0,7   0,38</t>
  </si>
  <si>
    <t>184,39    103,87</t>
  </si>
  <si>
    <t>0,003    0,001</t>
  </si>
  <si>
    <t>0,00015    0,0047</t>
  </si>
  <si>
    <t>0,36   0,111</t>
  </si>
  <si>
    <t>18    16,7</t>
  </si>
  <si>
    <t>29,16   39,33</t>
  </si>
  <si>
    <t>1,18          1,65</t>
  </si>
  <si>
    <t>0,25     0,23</t>
  </si>
  <si>
    <t>0,11   0,02</t>
  </si>
  <si>
    <t>1,8    8</t>
  </si>
  <si>
    <t>15    36,4</t>
  </si>
  <si>
    <t xml:space="preserve">0,96      1,25 </t>
  </si>
  <si>
    <t>26      65,1</t>
  </si>
  <si>
    <t>201     225,5</t>
  </si>
  <si>
    <t>26,5    34,21</t>
  </si>
  <si>
    <t>2,1   2,11</t>
  </si>
  <si>
    <t>194,11   74,6</t>
  </si>
  <si>
    <t>0,00491     0,003</t>
  </si>
  <si>
    <t>0,0275   0,001</t>
  </si>
  <si>
    <t>0       0,21</t>
  </si>
  <si>
    <t>22,24    7,88</t>
  </si>
  <si>
    <t>20,13   9,03</t>
  </si>
  <si>
    <t>3,73          7,58</t>
  </si>
  <si>
    <t>285,05               143,1</t>
  </si>
  <si>
    <t>0,09    0,06</t>
  </si>
  <si>
    <t>0,145   0,04</t>
  </si>
  <si>
    <t>2,81   26,1</t>
  </si>
  <si>
    <t>0      8,6</t>
  </si>
  <si>
    <t>0                    0</t>
  </si>
  <si>
    <t>14,91    32,88</t>
  </si>
  <si>
    <t>514,1    99,2</t>
  </si>
  <si>
    <t>32,14  21,95</t>
  </si>
  <si>
    <t>3,54   1,49</t>
  </si>
  <si>
    <t>335,889    266,8</t>
  </si>
  <si>
    <t>0,008     0,001</t>
  </si>
  <si>
    <t>0        0,0009</t>
  </si>
  <si>
    <t>0,066     0</t>
  </si>
  <si>
    <t xml:space="preserve">ТТК </t>
  </si>
  <si>
    <t>ТТК</t>
  </si>
  <si>
    <t>ТТК/     ТТК</t>
  </si>
  <si>
    <t>ТТК/                       436</t>
  </si>
  <si>
    <t>Мясо тушеное (говядина)</t>
  </si>
  <si>
    <t>200/        ТТК</t>
  </si>
  <si>
    <t>339,1           423,17</t>
  </si>
  <si>
    <t>Компот яблочно-смородиновый</t>
  </si>
  <si>
    <t>Сок фруктовый</t>
  </si>
  <si>
    <t>511/ТТК</t>
  </si>
  <si>
    <t>ТТК/ТТК</t>
  </si>
  <si>
    <t>0,02 2   0,033</t>
  </si>
  <si>
    <t>0,13     0,015</t>
  </si>
  <si>
    <t>2     85,3</t>
  </si>
  <si>
    <t>106/100.</t>
  </si>
  <si>
    <t>0,39     1,14</t>
  </si>
  <si>
    <t>0,05  5,34</t>
  </si>
  <si>
    <t>1,04            4,62</t>
  </si>
  <si>
    <t>6,2                         70,8</t>
  </si>
  <si>
    <t>0,01      0,01</t>
  </si>
  <si>
    <t>1,68    4,2</t>
  </si>
  <si>
    <t>8,38    24,6</t>
  </si>
  <si>
    <t>1,72   22,2</t>
  </si>
  <si>
    <t>7,31   9</t>
  </si>
  <si>
    <t>0,26   0,42</t>
  </si>
  <si>
    <t>4,88   29,4</t>
  </si>
  <si>
    <t>6,9    27,5</t>
  </si>
  <si>
    <t>51,33    44,5</t>
  </si>
  <si>
    <t>292               543,6</t>
  </si>
  <si>
    <t>0,03     0,22</t>
  </si>
  <si>
    <t>0,04      0,1</t>
  </si>
  <si>
    <t>0      8,4</t>
  </si>
  <si>
    <t>0,28        0</t>
  </si>
  <si>
    <t>0,107        0</t>
  </si>
  <si>
    <t>76,9      47,8</t>
  </si>
  <si>
    <t>123,6        678,9</t>
  </si>
  <si>
    <t>21,6        85,54</t>
  </si>
  <si>
    <t>1           1</t>
  </si>
  <si>
    <t>0,694       0,25</t>
  </si>
  <si>
    <t>0         0,0001</t>
  </si>
  <si>
    <t>0,011         0,003</t>
  </si>
  <si>
    <t>0,036         0,0001</t>
  </si>
  <si>
    <t>Пюре картофельное</t>
  </si>
  <si>
    <t>Картофель отварной запеченный с сыром "Парабола"/                                                    Жаркое по-домашнему из говядины</t>
  </si>
  <si>
    <t>Картофель отварной запеченный с сыром "Парабола"</t>
  </si>
  <si>
    <t>Овощи натуральные свежие/                      Икра овощная (пром.производства)</t>
  </si>
  <si>
    <t>100 (75/25)</t>
  </si>
  <si>
    <t>120  (90/30)</t>
  </si>
  <si>
    <t>100 (50/50)</t>
  </si>
  <si>
    <t>100  (50/50)</t>
  </si>
  <si>
    <t>100  (75/25)</t>
  </si>
  <si>
    <t>100 (75/25)/                              120 (90/30)</t>
  </si>
  <si>
    <r>
      <t xml:space="preserve">200/280 </t>
    </r>
    <r>
      <rPr>
        <i/>
        <sz val="12"/>
        <color theme="1"/>
        <rFont val="Arial"/>
        <family val="2"/>
        <charset val="204"/>
      </rPr>
      <t>(100/180)</t>
    </r>
  </si>
  <si>
    <t>200/7</t>
  </si>
  <si>
    <t>Старшеклассник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</si>
</sst>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4"/>
      <color theme="1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i/>
      <sz val="15"/>
      <color theme="1"/>
      <name val="Arial"/>
      <family val="2"/>
      <charset val="204"/>
    </font>
    <font>
      <i/>
      <sz val="15"/>
      <name val="Arial"/>
      <family val="2"/>
      <charset val="204"/>
    </font>
    <font>
      <b/>
      <i/>
      <sz val="15"/>
      <name val="Arial"/>
      <family val="2"/>
      <charset val="204"/>
    </font>
    <font>
      <b/>
      <i/>
      <sz val="15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i/>
      <sz val="15"/>
      <color theme="1"/>
      <name val="Calibri"/>
      <family val="2"/>
      <charset val="204"/>
      <scheme val="minor"/>
    </font>
    <font>
      <sz val="15"/>
      <name val="Arial"/>
      <family val="2"/>
      <charset val="204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1">
    <xf numFmtId="0" fontId="0" fillId="0" borderId="0" xfId="0"/>
    <xf numFmtId="0" fontId="0" fillId="0" borderId="0" xfId="0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164" fontId="5" fillId="2" borderId="56" xfId="0" applyNumberFormat="1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left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5" xfId="1" applyFont="1" applyBorder="1" applyAlignment="1">
      <alignment horizont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3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/>
    </xf>
    <xf numFmtId="164" fontId="11" fillId="2" borderId="56" xfId="0" applyNumberFormat="1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center" wrapText="1"/>
    </xf>
    <xf numFmtId="0" fontId="8" fillId="2" borderId="53" xfId="0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8" fillId="2" borderId="50" xfId="0" applyFont="1" applyFill="1" applyBorder="1" applyAlignment="1">
      <alignment horizontal="left" wrapText="1"/>
    </xf>
    <xf numFmtId="0" fontId="8" fillId="2" borderId="50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50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164" fontId="11" fillId="2" borderId="34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vertical="center"/>
    </xf>
    <xf numFmtId="164" fontId="9" fillId="2" borderId="4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164" fontId="11" fillId="2" borderId="47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164" fontId="11" fillId="0" borderId="47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2" fontId="10" fillId="0" borderId="45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 wrapText="1"/>
    </xf>
    <xf numFmtId="0" fontId="10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 wrapText="1"/>
    </xf>
    <xf numFmtId="0" fontId="10" fillId="0" borderId="54" xfId="0" applyFont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64" fontId="11" fillId="0" borderId="3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11" fillId="2" borderId="37" xfId="0" applyNumberFormat="1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center"/>
    </xf>
    <xf numFmtId="164" fontId="11" fillId="2" borderId="35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0" fillId="0" borderId="46" xfId="0" applyFont="1" applyFill="1" applyBorder="1" applyAlignment="1">
      <alignment horizontal="left" vertical="center" wrapText="1"/>
    </xf>
    <xf numFmtId="0" fontId="16" fillId="0" borderId="34" xfId="0" applyFont="1" applyBorder="1"/>
    <xf numFmtId="0" fontId="16" fillId="0" borderId="26" xfId="0" applyFont="1" applyBorder="1"/>
    <xf numFmtId="0" fontId="16" fillId="0" borderId="16" xfId="0" applyFont="1" applyBorder="1"/>
    <xf numFmtId="0" fontId="16" fillId="0" borderId="17" xfId="0" applyFont="1" applyBorder="1"/>
    <xf numFmtId="2" fontId="11" fillId="0" borderId="34" xfId="0" applyNumberFormat="1" applyFont="1" applyBorder="1" applyAlignment="1">
      <alignment horizontal="center" vertical="center"/>
    </xf>
    <xf numFmtId="0" fontId="16" fillId="0" borderId="18" xfId="0" applyFont="1" applyBorder="1"/>
    <xf numFmtId="0" fontId="4" fillId="0" borderId="45" xfId="0" applyFont="1" applyFill="1" applyBorder="1" applyAlignment="1">
      <alignment horizontal="left" vertical="center"/>
    </xf>
    <xf numFmtId="0" fontId="16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8" fillId="2" borderId="5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164" fontId="11" fillId="2" borderId="46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/>
    </xf>
    <xf numFmtId="2" fontId="10" fillId="0" borderId="47" xfId="0" applyNumberFormat="1" applyFont="1" applyFill="1" applyBorder="1" applyAlignment="1">
      <alignment horizontal="center" vertical="center"/>
    </xf>
    <xf numFmtId="0" fontId="16" fillId="0" borderId="48" xfId="0" applyFont="1" applyBorder="1"/>
    <xf numFmtId="2" fontId="11" fillId="0" borderId="48" xfId="0" applyNumberFormat="1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wrapText="1"/>
    </xf>
    <xf numFmtId="0" fontId="9" fillId="0" borderId="24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2" fontId="4" fillId="0" borderId="56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1" fillId="2" borderId="5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2" borderId="21" xfId="0" applyFont="1" applyFill="1" applyBorder="1" applyAlignment="1">
      <alignment horizontal="left" vertical="center"/>
    </xf>
    <xf numFmtId="0" fontId="0" fillId="0" borderId="34" xfId="0" applyBorder="1"/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26" xfId="0" applyBorder="1"/>
    <xf numFmtId="0" fontId="0" fillId="0" borderId="16" xfId="0" applyBorder="1"/>
    <xf numFmtId="0" fontId="0" fillId="0" borderId="17" xfId="0" applyBorder="1"/>
    <xf numFmtId="0" fontId="11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0" fillId="0" borderId="56" xfId="0" applyBorder="1"/>
    <xf numFmtId="0" fontId="0" fillId="0" borderId="54" xfId="0" applyBorder="1"/>
    <xf numFmtId="0" fontId="1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164" fontId="11" fillId="2" borderId="45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2" borderId="52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wrapText="1"/>
    </xf>
    <xf numFmtId="0" fontId="9" fillId="0" borderId="33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0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U179"/>
  <sheetViews>
    <sheetView tabSelected="1" zoomScale="60" zoomScaleNormal="60" zoomScaleSheetLayoutView="44" workbookViewId="0">
      <selection activeCell="C148" sqref="C148"/>
    </sheetView>
  </sheetViews>
  <sheetFormatPr defaultRowHeight="15" x14ac:dyDescent="0.25"/>
  <cols>
    <col min="2" max="2" width="15.28515625" style="1" customWidth="1"/>
    <col min="3" max="3" width="60.140625" customWidth="1"/>
    <col min="4" max="4" width="17.5703125" customWidth="1"/>
    <col min="5" max="5" width="11" customWidth="1"/>
    <col min="6" max="6" width="11.28515625" customWidth="1"/>
    <col min="7" max="7" width="17.42578125" customWidth="1"/>
    <col min="8" max="8" width="22.42578125" customWidth="1"/>
    <col min="9" max="9" width="11.28515625" customWidth="1"/>
    <col min="10" max="10" width="9.85546875" bestFit="1" customWidth="1"/>
    <col min="11" max="11" width="9.42578125" customWidth="1"/>
    <col min="12" max="12" width="10" bestFit="1" customWidth="1"/>
    <col min="13" max="13" width="11.5703125" customWidth="1"/>
    <col min="14" max="14" width="12.28515625" customWidth="1"/>
    <col min="15" max="15" width="11.85546875" bestFit="1" customWidth="1"/>
    <col min="16" max="16" width="10.140625" bestFit="1" customWidth="1"/>
    <col min="17" max="17" width="10" bestFit="1" customWidth="1"/>
    <col min="18" max="18" width="13.28515625" bestFit="1" customWidth="1"/>
    <col min="19" max="19" width="12" customWidth="1"/>
    <col min="20" max="20" width="13.42578125" bestFit="1" customWidth="1"/>
    <col min="21" max="21" width="10.140625" bestFit="1" customWidth="1"/>
  </cols>
  <sheetData>
    <row r="1" spans="2:21" ht="18" thickBot="1" x14ac:dyDescent="0.35">
      <c r="C1" s="468" t="s">
        <v>269</v>
      </c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pans="2:21" ht="19.5" thickBot="1" x14ac:dyDescent="0.35">
      <c r="B2" s="450" t="s">
        <v>28</v>
      </c>
      <c r="C2" s="452" t="s">
        <v>16</v>
      </c>
      <c r="D2" s="454" t="s">
        <v>30</v>
      </c>
      <c r="E2" s="456" t="s">
        <v>4</v>
      </c>
      <c r="F2" s="457"/>
      <c r="G2" s="458"/>
      <c r="H2" s="454" t="s">
        <v>29</v>
      </c>
      <c r="I2" s="443" t="s">
        <v>5</v>
      </c>
      <c r="J2" s="444"/>
      <c r="K2" s="445"/>
      <c r="L2" s="445"/>
      <c r="M2" s="446"/>
      <c r="N2" s="447" t="s">
        <v>6</v>
      </c>
      <c r="O2" s="448"/>
      <c r="P2" s="448"/>
      <c r="Q2" s="448"/>
      <c r="R2" s="448"/>
      <c r="S2" s="448"/>
      <c r="T2" s="448"/>
      <c r="U2" s="449"/>
    </row>
    <row r="3" spans="2:21" ht="47.25" customHeight="1" thickBot="1" x14ac:dyDescent="0.3">
      <c r="B3" s="451"/>
      <c r="C3" s="453"/>
      <c r="D3" s="455"/>
      <c r="E3" s="172" t="s">
        <v>7</v>
      </c>
      <c r="F3" s="395" t="s">
        <v>8</v>
      </c>
      <c r="G3" s="173" t="s">
        <v>9</v>
      </c>
      <c r="H3" s="455"/>
      <c r="I3" s="174" t="s">
        <v>10</v>
      </c>
      <c r="J3" s="174" t="s">
        <v>21</v>
      </c>
      <c r="K3" s="174" t="s">
        <v>11</v>
      </c>
      <c r="L3" s="175" t="s">
        <v>22</v>
      </c>
      <c r="M3" s="174" t="s">
        <v>23</v>
      </c>
      <c r="N3" s="174" t="s">
        <v>12</v>
      </c>
      <c r="O3" s="174" t="s">
        <v>13</v>
      </c>
      <c r="P3" s="174" t="s">
        <v>14</v>
      </c>
      <c r="Q3" s="174" t="s">
        <v>15</v>
      </c>
      <c r="R3" s="174" t="s">
        <v>24</v>
      </c>
      <c r="S3" s="174" t="s">
        <v>25</v>
      </c>
      <c r="T3" s="174" t="s">
        <v>26</v>
      </c>
      <c r="U3" s="395" t="s">
        <v>27</v>
      </c>
    </row>
    <row r="4" spans="2:21" ht="22.5" customHeight="1" thickBot="1" x14ac:dyDescent="0.3">
      <c r="B4" s="26"/>
      <c r="C4" s="123" t="s">
        <v>52</v>
      </c>
      <c r="D4" s="27"/>
      <c r="E4" s="28"/>
      <c r="F4" s="28"/>
      <c r="G4" s="28"/>
      <c r="H4" s="27"/>
      <c r="I4" s="8"/>
      <c r="J4" s="8"/>
      <c r="K4" s="8"/>
      <c r="L4" s="7"/>
      <c r="M4" s="8"/>
      <c r="N4" s="8"/>
      <c r="O4" s="8"/>
      <c r="P4" s="8"/>
      <c r="Q4" s="8"/>
      <c r="R4" s="8"/>
      <c r="S4" s="8"/>
      <c r="T4" s="8"/>
      <c r="U4" s="9"/>
    </row>
    <row r="5" spans="2:21" ht="18" customHeight="1" thickBot="1" x14ac:dyDescent="0.3">
      <c r="B5" s="4"/>
      <c r="C5" s="171" t="s">
        <v>32</v>
      </c>
      <c r="D5" s="24"/>
      <c r="E5" s="2"/>
      <c r="F5" s="2"/>
      <c r="G5" s="2"/>
      <c r="H5" s="24"/>
      <c r="I5" s="2"/>
      <c r="J5" s="2"/>
      <c r="K5" s="2"/>
      <c r="L5" s="25"/>
      <c r="M5" s="2"/>
      <c r="N5" s="2"/>
      <c r="O5" s="2"/>
      <c r="P5" s="2"/>
      <c r="Q5" s="2"/>
      <c r="R5" s="2"/>
      <c r="S5" s="2"/>
      <c r="T5" s="2"/>
      <c r="U5" s="3"/>
    </row>
    <row r="6" spans="2:21" ht="42" customHeight="1" x14ac:dyDescent="0.3">
      <c r="B6" s="386" t="s">
        <v>229</v>
      </c>
      <c r="C6" s="108" t="s">
        <v>260</v>
      </c>
      <c r="D6" s="109" t="s">
        <v>92</v>
      </c>
      <c r="E6" s="110" t="s">
        <v>230</v>
      </c>
      <c r="F6" s="111" t="s">
        <v>231</v>
      </c>
      <c r="G6" s="112" t="s">
        <v>232</v>
      </c>
      <c r="H6" s="109" t="s">
        <v>233</v>
      </c>
      <c r="I6" s="110" t="s">
        <v>234</v>
      </c>
      <c r="J6" s="111" t="s">
        <v>93</v>
      </c>
      <c r="K6" s="113" t="s">
        <v>235</v>
      </c>
      <c r="L6" s="111" t="s">
        <v>94</v>
      </c>
      <c r="M6" s="114" t="s">
        <v>95</v>
      </c>
      <c r="N6" s="113" t="s">
        <v>236</v>
      </c>
      <c r="O6" s="111" t="s">
        <v>237</v>
      </c>
      <c r="P6" s="113" t="s">
        <v>238</v>
      </c>
      <c r="Q6" s="111" t="s">
        <v>239</v>
      </c>
      <c r="R6" s="111" t="s">
        <v>96</v>
      </c>
      <c r="S6" s="113" t="s">
        <v>97</v>
      </c>
      <c r="T6" s="111" t="s">
        <v>98</v>
      </c>
      <c r="U6" s="115" t="s">
        <v>99</v>
      </c>
    </row>
    <row r="7" spans="2:21" ht="31.5" customHeight="1" x14ac:dyDescent="0.25">
      <c r="B7" s="387" t="s">
        <v>216</v>
      </c>
      <c r="C7" s="33" t="s">
        <v>60</v>
      </c>
      <c r="D7" s="34" t="s">
        <v>261</v>
      </c>
      <c r="E7" s="35">
        <v>15</v>
      </c>
      <c r="F7" s="36">
        <v>24.52</v>
      </c>
      <c r="G7" s="37">
        <v>2.63</v>
      </c>
      <c r="H7" s="38">
        <v>293.5</v>
      </c>
      <c r="I7" s="124">
        <v>0.08</v>
      </c>
      <c r="J7" s="125">
        <v>0.13</v>
      </c>
      <c r="K7" s="125">
        <v>2.52</v>
      </c>
      <c r="L7" s="125">
        <v>0</v>
      </c>
      <c r="M7" s="126">
        <v>0</v>
      </c>
      <c r="N7" s="127">
        <v>13.41</v>
      </c>
      <c r="O7" s="125">
        <v>462.71</v>
      </c>
      <c r="P7" s="125">
        <v>28.92</v>
      </c>
      <c r="Q7" s="125">
        <v>3.18</v>
      </c>
      <c r="R7" s="125">
        <v>302.3</v>
      </c>
      <c r="S7" s="125">
        <v>7.0000000000000001E-3</v>
      </c>
      <c r="T7" s="125">
        <v>0</v>
      </c>
      <c r="U7" s="126">
        <v>5.8999999999999997E-2</v>
      </c>
    </row>
    <row r="8" spans="2:21" ht="39.75" customHeight="1" x14ac:dyDescent="0.3">
      <c r="B8" s="387" t="s">
        <v>224</v>
      </c>
      <c r="C8" s="116" t="s">
        <v>79</v>
      </c>
      <c r="D8" s="117" t="s">
        <v>80</v>
      </c>
      <c r="E8" s="118" t="s">
        <v>100</v>
      </c>
      <c r="F8" s="119" t="s">
        <v>101</v>
      </c>
      <c r="G8" s="120" t="s">
        <v>102</v>
      </c>
      <c r="H8" s="121" t="s">
        <v>103</v>
      </c>
      <c r="I8" s="42" t="s">
        <v>104</v>
      </c>
      <c r="J8" s="43" t="s">
        <v>105</v>
      </c>
      <c r="K8" s="44" t="s">
        <v>106</v>
      </c>
      <c r="L8" s="44" t="s">
        <v>107</v>
      </c>
      <c r="M8" s="45" t="s">
        <v>108</v>
      </c>
      <c r="N8" s="43" t="s">
        <v>109</v>
      </c>
      <c r="O8" s="44" t="s">
        <v>110</v>
      </c>
      <c r="P8" s="44" t="s">
        <v>111</v>
      </c>
      <c r="Q8" s="44" t="s">
        <v>112</v>
      </c>
      <c r="R8" s="44" t="s">
        <v>113</v>
      </c>
      <c r="S8" s="44" t="s">
        <v>114</v>
      </c>
      <c r="T8" s="44" t="s">
        <v>115</v>
      </c>
      <c r="U8" s="45" t="s">
        <v>116</v>
      </c>
    </row>
    <row r="9" spans="2:21" ht="29.25" customHeight="1" x14ac:dyDescent="0.25">
      <c r="B9" s="337">
        <v>629</v>
      </c>
      <c r="C9" s="46" t="s">
        <v>0</v>
      </c>
      <c r="D9" s="47" t="s">
        <v>268</v>
      </c>
      <c r="E9" s="48">
        <v>0.24</v>
      </c>
      <c r="F9" s="49">
        <v>0.05</v>
      </c>
      <c r="G9" s="50">
        <v>13.88</v>
      </c>
      <c r="H9" s="51">
        <v>56.93</v>
      </c>
      <c r="I9" s="128">
        <v>0</v>
      </c>
      <c r="J9" s="88">
        <v>0</v>
      </c>
      <c r="K9" s="88">
        <v>2.8</v>
      </c>
      <c r="L9" s="88">
        <v>0.64</v>
      </c>
      <c r="M9" s="129">
        <v>0</v>
      </c>
      <c r="N9" s="130">
        <v>8.1999999999999993</v>
      </c>
      <c r="O9" s="88">
        <v>9.7799999999999994</v>
      </c>
      <c r="P9" s="88">
        <v>5.24</v>
      </c>
      <c r="Q9" s="88">
        <v>0.91</v>
      </c>
      <c r="R9" s="88">
        <v>15.34</v>
      </c>
      <c r="S9" s="88">
        <v>0</v>
      </c>
      <c r="T9" s="88">
        <v>0</v>
      </c>
      <c r="U9" s="129">
        <v>0</v>
      </c>
    </row>
    <row r="10" spans="2:21" ht="28.5" customHeight="1" x14ac:dyDescent="0.25">
      <c r="B10" s="337" t="s">
        <v>216</v>
      </c>
      <c r="C10" s="46" t="s">
        <v>18</v>
      </c>
      <c r="D10" s="56">
        <v>30</v>
      </c>
      <c r="E10" s="57">
        <v>2.13</v>
      </c>
      <c r="F10" s="58">
        <v>0.21</v>
      </c>
      <c r="G10" s="59">
        <v>13.26</v>
      </c>
      <c r="H10" s="60">
        <v>72</v>
      </c>
      <c r="I10" s="106">
        <v>0.03</v>
      </c>
      <c r="J10" s="49">
        <v>0.01</v>
      </c>
      <c r="K10" s="49">
        <v>0</v>
      </c>
      <c r="L10" s="49">
        <v>0</v>
      </c>
      <c r="M10" s="89">
        <v>0</v>
      </c>
      <c r="N10" s="48">
        <v>11.1</v>
      </c>
      <c r="O10" s="49">
        <v>65.400000000000006</v>
      </c>
      <c r="P10" s="49">
        <v>19.5</v>
      </c>
      <c r="Q10" s="49">
        <v>0.84</v>
      </c>
      <c r="R10" s="49">
        <v>27.9</v>
      </c>
      <c r="S10" s="49">
        <v>1E-3</v>
      </c>
      <c r="T10" s="49">
        <v>2E-3</v>
      </c>
      <c r="U10" s="89">
        <v>0</v>
      </c>
    </row>
    <row r="11" spans="2:21" ht="28.5" customHeight="1" x14ac:dyDescent="0.25">
      <c r="B11" s="389" t="s">
        <v>216</v>
      </c>
      <c r="C11" s="64" t="s">
        <v>17</v>
      </c>
      <c r="D11" s="65">
        <v>20</v>
      </c>
      <c r="E11" s="57">
        <v>1.1399999999999999</v>
      </c>
      <c r="F11" s="58">
        <v>0.22</v>
      </c>
      <c r="G11" s="59">
        <v>7.44</v>
      </c>
      <c r="H11" s="66">
        <v>36.26</v>
      </c>
      <c r="I11" s="106">
        <v>0.02</v>
      </c>
      <c r="J11" s="49">
        <v>2.4E-2</v>
      </c>
      <c r="K11" s="49">
        <v>0.08</v>
      </c>
      <c r="L11" s="49">
        <v>0</v>
      </c>
      <c r="M11" s="89">
        <v>0</v>
      </c>
      <c r="N11" s="48">
        <v>6.8</v>
      </c>
      <c r="O11" s="49">
        <v>24</v>
      </c>
      <c r="P11" s="49">
        <v>8.1999999999999993</v>
      </c>
      <c r="Q11" s="49">
        <v>0.46</v>
      </c>
      <c r="R11" s="49">
        <v>73.5</v>
      </c>
      <c r="S11" s="49">
        <v>2E-3</v>
      </c>
      <c r="T11" s="49">
        <v>2E-3</v>
      </c>
      <c r="U11" s="89">
        <v>1.2E-2</v>
      </c>
    </row>
    <row r="12" spans="2:21" ht="30.75" customHeight="1" x14ac:dyDescent="0.3">
      <c r="B12" s="31"/>
      <c r="C12" s="155" t="s">
        <v>2</v>
      </c>
      <c r="D12" s="156">
        <v>610</v>
      </c>
      <c r="E12" s="375">
        <v>23.78</v>
      </c>
      <c r="F12" s="377">
        <v>31.95</v>
      </c>
      <c r="G12" s="376">
        <v>89.58</v>
      </c>
      <c r="H12" s="156">
        <v>756.89</v>
      </c>
      <c r="I12" s="157">
        <v>0.17</v>
      </c>
      <c r="J12" s="158">
        <v>0.214</v>
      </c>
      <c r="K12" s="158">
        <v>7.08</v>
      </c>
      <c r="L12" s="158">
        <v>0.92</v>
      </c>
      <c r="M12" s="159">
        <v>0.107</v>
      </c>
      <c r="N12" s="158">
        <v>124.79</v>
      </c>
      <c r="O12" s="158">
        <v>687.21</v>
      </c>
      <c r="P12" s="158">
        <v>90.77</v>
      </c>
      <c r="Q12" s="158">
        <v>6.65</v>
      </c>
      <c r="R12" s="158">
        <v>537.33000000000004</v>
      </c>
      <c r="S12" s="158">
        <v>0.01</v>
      </c>
      <c r="T12" s="158">
        <v>1.4999999999999999E-2</v>
      </c>
      <c r="U12" s="159">
        <v>0.36699999999999999</v>
      </c>
    </row>
    <row r="13" spans="2:21" ht="34.5" customHeight="1" thickBot="1" x14ac:dyDescent="0.35">
      <c r="B13" s="30"/>
      <c r="C13" s="160" t="s">
        <v>3</v>
      </c>
      <c r="D13" s="161"/>
      <c r="E13" s="162"/>
      <c r="F13" s="163"/>
      <c r="G13" s="164"/>
      <c r="H13" s="165">
        <f>H12*100/2720</f>
        <v>27.826838235294119</v>
      </c>
      <c r="I13" s="166"/>
      <c r="J13" s="167"/>
      <c r="K13" s="168"/>
      <c r="L13" s="168"/>
      <c r="M13" s="169"/>
      <c r="N13" s="170"/>
      <c r="O13" s="168"/>
      <c r="P13" s="168"/>
      <c r="Q13" s="168"/>
      <c r="R13" s="168"/>
      <c r="S13" s="168"/>
      <c r="T13" s="168"/>
      <c r="U13" s="169"/>
    </row>
    <row r="14" spans="2:21" ht="27" customHeight="1" thickBot="1" x14ac:dyDescent="0.35">
      <c r="B14" s="11"/>
      <c r="C14" s="76" t="s">
        <v>33</v>
      </c>
      <c r="D14" s="77"/>
      <c r="E14" s="77"/>
      <c r="F14" s="77"/>
      <c r="G14" s="77"/>
      <c r="H14" s="78"/>
      <c r="I14" s="77"/>
      <c r="J14" s="77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0"/>
    </row>
    <row r="15" spans="2:21" ht="39.75" customHeight="1" x14ac:dyDescent="0.3">
      <c r="B15" s="336" t="s">
        <v>225</v>
      </c>
      <c r="C15" s="116" t="s">
        <v>81</v>
      </c>
      <c r="D15" s="117" t="s">
        <v>82</v>
      </c>
      <c r="E15" s="118" t="s">
        <v>117</v>
      </c>
      <c r="F15" s="119" t="s">
        <v>118</v>
      </c>
      <c r="G15" s="120" t="s">
        <v>119</v>
      </c>
      <c r="H15" s="122" t="s">
        <v>120</v>
      </c>
      <c r="I15" s="81" t="s">
        <v>121</v>
      </c>
      <c r="J15" s="82" t="s">
        <v>122</v>
      </c>
      <c r="K15" s="82" t="s">
        <v>123</v>
      </c>
      <c r="L15" s="82" t="s">
        <v>124</v>
      </c>
      <c r="M15" s="83" t="s">
        <v>125</v>
      </c>
      <c r="N15" s="81" t="s">
        <v>126</v>
      </c>
      <c r="O15" s="82" t="s">
        <v>127</v>
      </c>
      <c r="P15" s="82" t="s">
        <v>128</v>
      </c>
      <c r="Q15" s="82" t="s">
        <v>129</v>
      </c>
      <c r="R15" s="82" t="s">
        <v>130</v>
      </c>
      <c r="S15" s="82" t="s">
        <v>131</v>
      </c>
      <c r="T15" s="82" t="s">
        <v>132</v>
      </c>
      <c r="U15" s="84" t="s">
        <v>133</v>
      </c>
    </row>
    <row r="16" spans="2:21" ht="27" customHeight="1" x14ac:dyDescent="0.25">
      <c r="B16" s="387">
        <v>587</v>
      </c>
      <c r="C16" s="85" t="s">
        <v>78</v>
      </c>
      <c r="D16" s="34">
        <v>30</v>
      </c>
      <c r="E16" s="35">
        <v>0.32</v>
      </c>
      <c r="F16" s="36">
        <v>1.2</v>
      </c>
      <c r="G16" s="37">
        <v>1.86</v>
      </c>
      <c r="H16" s="38">
        <v>19.52</v>
      </c>
      <c r="I16" s="35">
        <v>0</v>
      </c>
      <c r="J16" s="35">
        <v>0</v>
      </c>
      <c r="K16" s="36">
        <v>2.0699999999999998</v>
      </c>
      <c r="L16" s="36">
        <v>7.6</v>
      </c>
      <c r="M16" s="86">
        <v>0</v>
      </c>
      <c r="N16" s="87">
        <v>2.36</v>
      </c>
      <c r="O16" s="36">
        <v>5.46</v>
      </c>
      <c r="P16" s="36">
        <v>2.5099999999999998</v>
      </c>
      <c r="Q16" s="36">
        <v>0.11</v>
      </c>
      <c r="R16" s="88">
        <v>204</v>
      </c>
      <c r="S16" s="88">
        <v>3.5999999999999999E-3</v>
      </c>
      <c r="T16" s="88">
        <v>8.9999999999999998E-4</v>
      </c>
      <c r="U16" s="89">
        <v>0.9</v>
      </c>
    </row>
    <row r="17" spans="2:21" ht="26.25" customHeight="1" x14ac:dyDescent="0.25">
      <c r="B17" s="337">
        <v>516</v>
      </c>
      <c r="C17" s="90" t="s">
        <v>34</v>
      </c>
      <c r="D17" s="91">
        <v>200</v>
      </c>
      <c r="E17" s="48">
        <v>6.96</v>
      </c>
      <c r="F17" s="49">
        <v>7.14</v>
      </c>
      <c r="G17" s="89">
        <v>42.84</v>
      </c>
      <c r="H17" s="92">
        <v>263.39999999999998</v>
      </c>
      <c r="I17" s="131">
        <v>0</v>
      </c>
      <c r="J17" s="132">
        <v>0.26700000000000002</v>
      </c>
      <c r="K17" s="133">
        <v>3</v>
      </c>
      <c r="L17" s="133">
        <v>40</v>
      </c>
      <c r="M17" s="134">
        <v>0.14699999999999999</v>
      </c>
      <c r="N17" s="131">
        <v>2.4</v>
      </c>
      <c r="O17" s="133">
        <v>19.829999999999998</v>
      </c>
      <c r="P17" s="133">
        <v>0</v>
      </c>
      <c r="Q17" s="133">
        <v>2.3E-2</v>
      </c>
      <c r="R17" s="133">
        <v>1.4670000000000001</v>
      </c>
      <c r="S17" s="133">
        <v>0</v>
      </c>
      <c r="T17" s="133">
        <v>0</v>
      </c>
      <c r="U17" s="135">
        <v>0</v>
      </c>
    </row>
    <row r="18" spans="2:21" ht="24.75" customHeight="1" x14ac:dyDescent="0.25">
      <c r="B18" s="337">
        <v>508</v>
      </c>
      <c r="C18" s="93" t="s">
        <v>1</v>
      </c>
      <c r="D18" s="47">
        <v>200</v>
      </c>
      <c r="E18" s="48">
        <v>0.5</v>
      </c>
      <c r="F18" s="49">
        <v>0</v>
      </c>
      <c r="G18" s="89">
        <v>28</v>
      </c>
      <c r="H18" s="51">
        <v>110</v>
      </c>
      <c r="I18" s="136">
        <v>0.01</v>
      </c>
      <c r="J18" s="57">
        <v>0</v>
      </c>
      <c r="K18" s="58">
        <v>0.5</v>
      </c>
      <c r="L18" s="58">
        <v>0</v>
      </c>
      <c r="M18" s="95">
        <v>0</v>
      </c>
      <c r="N18" s="136">
        <v>28</v>
      </c>
      <c r="O18" s="58">
        <v>19</v>
      </c>
      <c r="P18" s="58">
        <v>7</v>
      </c>
      <c r="Q18" s="58">
        <v>1.5</v>
      </c>
      <c r="R18" s="58">
        <v>0.2</v>
      </c>
      <c r="S18" s="58">
        <v>0</v>
      </c>
      <c r="T18" s="58">
        <v>0</v>
      </c>
      <c r="U18" s="95">
        <v>0</v>
      </c>
    </row>
    <row r="19" spans="2:21" ht="28.5" customHeight="1" x14ac:dyDescent="0.25">
      <c r="B19" s="389" t="s">
        <v>216</v>
      </c>
      <c r="C19" s="94" t="s">
        <v>18</v>
      </c>
      <c r="D19" s="56">
        <v>20</v>
      </c>
      <c r="E19" s="57">
        <v>1.4</v>
      </c>
      <c r="F19" s="58">
        <v>0.14000000000000001</v>
      </c>
      <c r="G19" s="95">
        <v>8.8000000000000007</v>
      </c>
      <c r="H19" s="60">
        <v>48</v>
      </c>
      <c r="I19" s="130">
        <v>0.02</v>
      </c>
      <c r="J19" s="88">
        <v>6.0000000000000001E-3</v>
      </c>
      <c r="K19" s="88">
        <v>0</v>
      </c>
      <c r="L19" s="88">
        <v>0</v>
      </c>
      <c r="M19" s="137">
        <v>0</v>
      </c>
      <c r="N19" s="128">
        <v>7.4</v>
      </c>
      <c r="O19" s="88">
        <v>43.6</v>
      </c>
      <c r="P19" s="88">
        <v>13</v>
      </c>
      <c r="Q19" s="88">
        <v>0.56000000000000005</v>
      </c>
      <c r="R19" s="88">
        <v>18.600000000000001</v>
      </c>
      <c r="S19" s="88">
        <v>5.9999999999999995E-4</v>
      </c>
      <c r="T19" s="88">
        <v>1E-3</v>
      </c>
      <c r="U19" s="129">
        <v>0</v>
      </c>
    </row>
    <row r="20" spans="2:21" ht="29.25" customHeight="1" x14ac:dyDescent="0.3">
      <c r="B20" s="29"/>
      <c r="C20" s="138" t="s">
        <v>2</v>
      </c>
      <c r="D20" s="139">
        <v>550</v>
      </c>
      <c r="E20" s="140">
        <v>27.58</v>
      </c>
      <c r="F20" s="141">
        <v>24.28</v>
      </c>
      <c r="G20" s="142">
        <v>94.5</v>
      </c>
      <c r="H20" s="143">
        <v>708.62</v>
      </c>
      <c r="I20" s="142">
        <v>7.0000000000000007E-2</v>
      </c>
      <c r="J20" s="142">
        <v>0.40699999999999997</v>
      </c>
      <c r="K20" s="144">
        <v>6.13</v>
      </c>
      <c r="L20" s="142">
        <v>47.6</v>
      </c>
      <c r="M20" s="145">
        <v>0.192</v>
      </c>
      <c r="N20" s="146">
        <v>59.44</v>
      </c>
      <c r="O20" s="142">
        <v>213.6</v>
      </c>
      <c r="P20" s="142">
        <v>40.450000000000003</v>
      </c>
      <c r="Q20" s="142">
        <v>3.2730000000000001</v>
      </c>
      <c r="R20" s="142">
        <v>443.93700000000001</v>
      </c>
      <c r="S20" s="142">
        <v>9.1999999999999998E-3</v>
      </c>
      <c r="T20" s="142">
        <v>3.8999999999999998E-3</v>
      </c>
      <c r="U20" s="145">
        <v>1.012</v>
      </c>
    </row>
    <row r="21" spans="2:21" ht="31.5" customHeight="1" thickBot="1" x14ac:dyDescent="0.35">
      <c r="B21" s="32"/>
      <c r="C21" s="147" t="s">
        <v>3</v>
      </c>
      <c r="D21" s="148"/>
      <c r="E21" s="149"/>
      <c r="F21" s="150"/>
      <c r="G21" s="151"/>
      <c r="H21" s="152">
        <f>H20*100/2720</f>
        <v>26.05220588235294</v>
      </c>
      <c r="I21" s="97"/>
      <c r="J21" s="98"/>
      <c r="K21" s="98"/>
      <c r="L21" s="98"/>
      <c r="M21" s="99"/>
      <c r="N21" s="100"/>
      <c r="O21" s="98"/>
      <c r="P21" s="98"/>
      <c r="Q21" s="98"/>
      <c r="R21" s="98"/>
      <c r="S21" s="98"/>
      <c r="T21" s="98"/>
      <c r="U21" s="99"/>
    </row>
    <row r="22" spans="2:21" ht="24" customHeight="1" thickBot="1" x14ac:dyDescent="0.35">
      <c r="B22" s="11"/>
      <c r="C22" s="76" t="s">
        <v>35</v>
      </c>
      <c r="D22" s="77"/>
      <c r="E22" s="77"/>
      <c r="F22" s="77"/>
      <c r="G22" s="77"/>
      <c r="H22" s="78"/>
      <c r="I22" s="77"/>
      <c r="J22" s="77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</row>
    <row r="23" spans="2:21" ht="33" customHeight="1" x14ac:dyDescent="0.25">
      <c r="B23" s="387">
        <v>461</v>
      </c>
      <c r="C23" s="33" t="s">
        <v>42</v>
      </c>
      <c r="D23" s="34" t="s">
        <v>262</v>
      </c>
      <c r="E23" s="35">
        <v>12.59</v>
      </c>
      <c r="F23" s="36">
        <v>17.559999999999999</v>
      </c>
      <c r="G23" s="37">
        <v>13.96</v>
      </c>
      <c r="H23" s="101">
        <v>264.24</v>
      </c>
      <c r="I23" s="102">
        <v>0.08</v>
      </c>
      <c r="J23" s="102">
        <v>4.0000000000000001E-3</v>
      </c>
      <c r="K23" s="103">
        <v>3.92</v>
      </c>
      <c r="L23" s="103">
        <v>8.5500000000000007</v>
      </c>
      <c r="M23" s="104">
        <v>0</v>
      </c>
      <c r="N23" s="105">
        <v>40.6</v>
      </c>
      <c r="O23" s="103">
        <v>158</v>
      </c>
      <c r="P23" s="103">
        <v>23.1</v>
      </c>
      <c r="Q23" s="103">
        <v>2.08</v>
      </c>
      <c r="R23" s="103">
        <v>298</v>
      </c>
      <c r="S23" s="103">
        <v>5.1999999999999998E-3</v>
      </c>
      <c r="T23" s="103">
        <v>1.1E-4</v>
      </c>
      <c r="U23" s="104">
        <v>0.56000000000000005</v>
      </c>
    </row>
    <row r="24" spans="2:21" ht="28.5" customHeight="1" x14ac:dyDescent="0.25">
      <c r="B24" s="337">
        <v>312</v>
      </c>
      <c r="C24" s="90" t="s">
        <v>257</v>
      </c>
      <c r="D24" s="91">
        <v>200</v>
      </c>
      <c r="E24" s="48">
        <v>4.07</v>
      </c>
      <c r="F24" s="49">
        <v>6.34</v>
      </c>
      <c r="G24" s="89">
        <v>26.73</v>
      </c>
      <c r="H24" s="92">
        <v>180.2</v>
      </c>
      <c r="I24" s="57">
        <v>0.21</v>
      </c>
      <c r="J24" s="57">
        <v>0.16</v>
      </c>
      <c r="K24" s="58">
        <v>34.380000000000003</v>
      </c>
      <c r="L24" s="58">
        <v>44.3</v>
      </c>
      <c r="M24" s="153">
        <v>0.13400000000000001</v>
      </c>
      <c r="N24" s="136">
        <v>53.94</v>
      </c>
      <c r="O24" s="58">
        <v>127.51</v>
      </c>
      <c r="P24" s="58">
        <v>43.53</v>
      </c>
      <c r="Q24" s="58">
        <v>1.58</v>
      </c>
      <c r="R24" s="58">
        <v>935.2</v>
      </c>
      <c r="S24" s="58">
        <v>1.0999999999999999E-2</v>
      </c>
      <c r="T24" s="58">
        <v>3.0000000000000001E-3</v>
      </c>
      <c r="U24" s="95">
        <v>5.6000000000000001E-2</v>
      </c>
    </row>
    <row r="25" spans="2:21" ht="29.25" customHeight="1" x14ac:dyDescent="0.25">
      <c r="B25" s="337" t="s">
        <v>216</v>
      </c>
      <c r="C25" s="93" t="s">
        <v>43</v>
      </c>
      <c r="D25" s="47">
        <v>200</v>
      </c>
      <c r="E25" s="48">
        <v>0.2</v>
      </c>
      <c r="F25" s="49">
        <v>0</v>
      </c>
      <c r="G25" s="89">
        <v>16.7</v>
      </c>
      <c r="H25" s="51">
        <v>67.72</v>
      </c>
      <c r="I25" s="48">
        <v>0</v>
      </c>
      <c r="J25" s="48">
        <v>0</v>
      </c>
      <c r="K25" s="49">
        <v>98</v>
      </c>
      <c r="L25" s="49">
        <v>0</v>
      </c>
      <c r="M25" s="89">
        <v>0</v>
      </c>
      <c r="N25" s="106">
        <v>12.8</v>
      </c>
      <c r="O25" s="49">
        <v>12.24</v>
      </c>
      <c r="P25" s="49">
        <v>1.74</v>
      </c>
      <c r="Q25" s="49">
        <v>0.48</v>
      </c>
      <c r="R25" s="49">
        <v>0.72</v>
      </c>
      <c r="S25" s="49">
        <v>0</v>
      </c>
      <c r="T25" s="49">
        <v>0</v>
      </c>
      <c r="U25" s="89">
        <v>0</v>
      </c>
    </row>
    <row r="26" spans="2:21" ht="27" customHeight="1" x14ac:dyDescent="0.25">
      <c r="B26" s="389" t="s">
        <v>216</v>
      </c>
      <c r="C26" s="94" t="s">
        <v>18</v>
      </c>
      <c r="D26" s="56">
        <v>30</v>
      </c>
      <c r="E26" s="57">
        <v>2.13</v>
      </c>
      <c r="F26" s="58">
        <v>0.21</v>
      </c>
      <c r="G26" s="95">
        <v>13.26</v>
      </c>
      <c r="H26" s="60">
        <v>72</v>
      </c>
      <c r="I26" s="48">
        <v>0.03</v>
      </c>
      <c r="J26" s="49">
        <v>0.01</v>
      </c>
      <c r="K26" s="49">
        <v>0</v>
      </c>
      <c r="L26" s="49">
        <v>0</v>
      </c>
      <c r="M26" s="50">
        <v>0</v>
      </c>
      <c r="N26" s="106">
        <v>11.1</v>
      </c>
      <c r="O26" s="49">
        <v>65.400000000000006</v>
      </c>
      <c r="P26" s="49">
        <v>19.5</v>
      </c>
      <c r="Q26" s="49">
        <v>0.84</v>
      </c>
      <c r="R26" s="49">
        <v>27.9</v>
      </c>
      <c r="S26" s="49">
        <v>1E-3</v>
      </c>
      <c r="T26" s="49">
        <v>2E-3</v>
      </c>
      <c r="U26" s="89">
        <v>0</v>
      </c>
    </row>
    <row r="27" spans="2:21" ht="33" customHeight="1" x14ac:dyDescent="0.3">
      <c r="B27" s="29"/>
      <c r="C27" s="138" t="s">
        <v>2</v>
      </c>
      <c r="D27" s="139">
        <f t="shared" ref="D27:U27" si="0">SUM(D23:D26)</f>
        <v>430</v>
      </c>
      <c r="E27" s="140">
        <f t="shared" si="0"/>
        <v>18.989999999999998</v>
      </c>
      <c r="F27" s="141">
        <f t="shared" si="0"/>
        <v>24.11</v>
      </c>
      <c r="G27" s="142">
        <f t="shared" si="0"/>
        <v>70.650000000000006</v>
      </c>
      <c r="H27" s="143">
        <f t="shared" si="0"/>
        <v>584.16</v>
      </c>
      <c r="I27" s="142">
        <f t="shared" si="0"/>
        <v>0.31999999999999995</v>
      </c>
      <c r="J27" s="142">
        <f t="shared" si="0"/>
        <v>0.17400000000000002</v>
      </c>
      <c r="K27" s="142">
        <f t="shared" si="0"/>
        <v>136.30000000000001</v>
      </c>
      <c r="L27" s="142">
        <f t="shared" si="0"/>
        <v>52.849999999999994</v>
      </c>
      <c r="M27" s="145">
        <f t="shared" si="0"/>
        <v>0.13400000000000001</v>
      </c>
      <c r="N27" s="146">
        <f t="shared" si="0"/>
        <v>118.43999999999998</v>
      </c>
      <c r="O27" s="142">
        <f t="shared" si="0"/>
        <v>363.15</v>
      </c>
      <c r="P27" s="142">
        <f t="shared" si="0"/>
        <v>87.86999999999999</v>
      </c>
      <c r="Q27" s="142">
        <f t="shared" si="0"/>
        <v>4.9800000000000004</v>
      </c>
      <c r="R27" s="142">
        <f t="shared" si="0"/>
        <v>1261.8200000000002</v>
      </c>
      <c r="S27" s="142">
        <f t="shared" si="0"/>
        <v>1.72E-2</v>
      </c>
      <c r="T27" s="142">
        <f t="shared" si="0"/>
        <v>5.11E-3</v>
      </c>
      <c r="U27" s="145">
        <f t="shared" si="0"/>
        <v>0.6160000000000001</v>
      </c>
    </row>
    <row r="28" spans="2:21" ht="31.5" customHeight="1" thickBot="1" x14ac:dyDescent="0.35">
      <c r="B28" s="32"/>
      <c r="C28" s="147" t="s">
        <v>3</v>
      </c>
      <c r="D28" s="148"/>
      <c r="E28" s="149"/>
      <c r="F28" s="150"/>
      <c r="G28" s="151"/>
      <c r="H28" s="152">
        <f>H27*100/2720</f>
        <v>21.476470588235294</v>
      </c>
      <c r="I28" s="149"/>
      <c r="J28" s="150"/>
      <c r="K28" s="150"/>
      <c r="L28" s="150"/>
      <c r="M28" s="151"/>
      <c r="N28" s="154"/>
      <c r="O28" s="150"/>
      <c r="P28" s="150"/>
      <c r="Q28" s="150"/>
      <c r="R28" s="150"/>
      <c r="S28" s="150"/>
      <c r="T28" s="150"/>
      <c r="U28" s="151"/>
    </row>
    <row r="29" spans="2:21" ht="20.25" thickBot="1" x14ac:dyDescent="0.3">
      <c r="B29" s="5"/>
      <c r="C29" s="207" t="s">
        <v>37</v>
      </c>
      <c r="D29" s="6"/>
      <c r="E29" s="8"/>
      <c r="F29" s="8"/>
      <c r="G29" s="8"/>
      <c r="H29" s="6"/>
      <c r="I29" s="8"/>
      <c r="J29" s="8"/>
      <c r="K29" s="8"/>
      <c r="L29" s="7"/>
      <c r="M29" s="8"/>
      <c r="N29" s="8"/>
      <c r="O29" s="8"/>
      <c r="P29" s="8"/>
      <c r="Q29" s="8"/>
      <c r="R29" s="8"/>
      <c r="S29" s="8"/>
      <c r="T29" s="8"/>
      <c r="U29" s="9"/>
    </row>
    <row r="30" spans="2:21" ht="28.5" customHeight="1" x14ac:dyDescent="0.3">
      <c r="B30" s="285">
        <v>437</v>
      </c>
      <c r="C30" s="195" t="s">
        <v>40</v>
      </c>
      <c r="D30" s="196" t="s">
        <v>263</v>
      </c>
      <c r="E30" s="35">
        <v>15.3</v>
      </c>
      <c r="F30" s="36">
        <v>17.690000000000001</v>
      </c>
      <c r="G30" s="86">
        <v>3.55</v>
      </c>
      <c r="H30" s="186">
        <v>234.55</v>
      </c>
      <c r="I30" s="363">
        <v>0.06</v>
      </c>
      <c r="J30" s="364">
        <v>0.13</v>
      </c>
      <c r="K30" s="364">
        <v>2.44</v>
      </c>
      <c r="L30" s="364">
        <v>0</v>
      </c>
      <c r="M30" s="365">
        <v>0</v>
      </c>
      <c r="N30" s="363">
        <v>11.39</v>
      </c>
      <c r="O30" s="364">
        <v>159.18</v>
      </c>
      <c r="P30" s="364">
        <v>20.86</v>
      </c>
      <c r="Q30" s="364">
        <v>2.3199999999999998</v>
      </c>
      <c r="R30" s="364">
        <v>317</v>
      </c>
      <c r="S30" s="364">
        <v>7.0000000000000001E-3</v>
      </c>
      <c r="T30" s="364">
        <v>3.5E-4</v>
      </c>
      <c r="U30" s="365">
        <v>0.06</v>
      </c>
    </row>
    <row r="31" spans="2:21" ht="25.5" customHeight="1" x14ac:dyDescent="0.3">
      <c r="B31" s="91">
        <v>445</v>
      </c>
      <c r="C31" s="181" t="s">
        <v>41</v>
      </c>
      <c r="D31" s="47">
        <v>200</v>
      </c>
      <c r="E31" s="48">
        <v>11.68</v>
      </c>
      <c r="F31" s="49">
        <v>8.82</v>
      </c>
      <c r="G31" s="63">
        <v>52.82</v>
      </c>
      <c r="H31" s="182">
        <v>336.95</v>
      </c>
      <c r="I31" s="61">
        <v>0.4</v>
      </c>
      <c r="J31" s="62">
        <v>0.14699999999999999</v>
      </c>
      <c r="K31" s="62">
        <v>0</v>
      </c>
      <c r="L31" s="62">
        <v>41.3</v>
      </c>
      <c r="M31" s="63">
        <v>0</v>
      </c>
      <c r="N31" s="61">
        <v>19.32</v>
      </c>
      <c r="O31" s="62">
        <v>276.68</v>
      </c>
      <c r="P31" s="62">
        <v>184.8</v>
      </c>
      <c r="Q31" s="62">
        <v>6.2</v>
      </c>
      <c r="R31" s="62">
        <v>365.06700000000001</v>
      </c>
      <c r="S31" s="62">
        <v>4.0000000000000001E-3</v>
      </c>
      <c r="T31" s="62">
        <v>7.0000000000000001E-3</v>
      </c>
      <c r="U31" s="63">
        <v>2.7E-2</v>
      </c>
    </row>
    <row r="32" spans="2:21" ht="25.5" customHeight="1" x14ac:dyDescent="0.3">
      <c r="B32" s="91">
        <v>629</v>
      </c>
      <c r="C32" s="181" t="s">
        <v>0</v>
      </c>
      <c r="D32" s="47" t="s">
        <v>268</v>
      </c>
      <c r="E32" s="48">
        <v>0.24</v>
      </c>
      <c r="F32" s="49">
        <v>0.05</v>
      </c>
      <c r="G32" s="89">
        <v>13.88</v>
      </c>
      <c r="H32" s="182">
        <v>56.93</v>
      </c>
      <c r="I32" s="52">
        <v>0</v>
      </c>
      <c r="J32" s="53">
        <v>0</v>
      </c>
      <c r="K32" s="53">
        <v>2.8</v>
      </c>
      <c r="L32" s="53">
        <v>0.64</v>
      </c>
      <c r="M32" s="54">
        <v>0</v>
      </c>
      <c r="N32" s="52">
        <v>8.1999999999999993</v>
      </c>
      <c r="O32" s="53">
        <v>9.7799999999999994</v>
      </c>
      <c r="P32" s="53">
        <v>5.24</v>
      </c>
      <c r="Q32" s="53">
        <v>0.91</v>
      </c>
      <c r="R32" s="53">
        <v>15.34</v>
      </c>
      <c r="S32" s="53">
        <v>0</v>
      </c>
      <c r="T32" s="53">
        <v>0</v>
      </c>
      <c r="U32" s="54">
        <v>0</v>
      </c>
    </row>
    <row r="33" spans="2:21" ht="28.5" customHeight="1" x14ac:dyDescent="0.3">
      <c r="B33" s="390" t="s">
        <v>216</v>
      </c>
      <c r="C33" s="197" t="s">
        <v>18</v>
      </c>
      <c r="D33" s="56">
        <v>30</v>
      </c>
      <c r="E33" s="136">
        <v>2.13</v>
      </c>
      <c r="F33" s="58">
        <v>0.21</v>
      </c>
      <c r="G33" s="184">
        <v>13.26</v>
      </c>
      <c r="H33" s="361">
        <v>72</v>
      </c>
      <c r="I33" s="61">
        <v>0.03</v>
      </c>
      <c r="J33" s="62">
        <v>0.01</v>
      </c>
      <c r="K33" s="62">
        <v>0</v>
      </c>
      <c r="L33" s="62">
        <v>0</v>
      </c>
      <c r="M33" s="63">
        <v>0</v>
      </c>
      <c r="N33" s="61">
        <v>11.1</v>
      </c>
      <c r="O33" s="62">
        <v>65.400000000000006</v>
      </c>
      <c r="P33" s="62">
        <v>19.5</v>
      </c>
      <c r="Q33" s="62">
        <v>0.84</v>
      </c>
      <c r="R33" s="62">
        <v>27.9</v>
      </c>
      <c r="S33" s="62">
        <v>1E-3</v>
      </c>
      <c r="T33" s="62">
        <v>2E-3</v>
      </c>
      <c r="U33" s="63">
        <v>0</v>
      </c>
    </row>
    <row r="34" spans="2:21" ht="30.75" customHeight="1" x14ac:dyDescent="0.3">
      <c r="B34" s="390" t="s">
        <v>216</v>
      </c>
      <c r="C34" s="179" t="s">
        <v>17</v>
      </c>
      <c r="D34" s="65">
        <v>20</v>
      </c>
      <c r="E34" s="136">
        <v>1.1399999999999999</v>
      </c>
      <c r="F34" s="58">
        <v>0.22</v>
      </c>
      <c r="G34" s="184">
        <v>7.44</v>
      </c>
      <c r="H34" s="362">
        <v>36.26</v>
      </c>
      <c r="I34" s="61">
        <v>0.02</v>
      </c>
      <c r="J34" s="62">
        <v>2.4E-2</v>
      </c>
      <c r="K34" s="62">
        <v>0.08</v>
      </c>
      <c r="L34" s="62">
        <v>0</v>
      </c>
      <c r="M34" s="63">
        <v>0</v>
      </c>
      <c r="N34" s="61">
        <v>6.8</v>
      </c>
      <c r="O34" s="62">
        <v>24</v>
      </c>
      <c r="P34" s="62">
        <v>8.1999999999999993</v>
      </c>
      <c r="Q34" s="62">
        <v>0.46</v>
      </c>
      <c r="R34" s="62">
        <v>73.5</v>
      </c>
      <c r="S34" s="62">
        <v>2E-3</v>
      </c>
      <c r="T34" s="62">
        <v>2E-3</v>
      </c>
      <c r="U34" s="63">
        <v>1.2E-2</v>
      </c>
    </row>
    <row r="35" spans="2:21" ht="33" customHeight="1" x14ac:dyDescent="0.3">
      <c r="B35" s="10"/>
      <c r="C35" s="230" t="s">
        <v>2</v>
      </c>
      <c r="D35" s="67">
        <f>SUM(D30:D34)</f>
        <v>250</v>
      </c>
      <c r="E35" s="198">
        <f>E30+E31+E32+E33+E34</f>
        <v>30.49</v>
      </c>
      <c r="F35" s="198">
        <f>F30+F31+F32+F33+F34</f>
        <v>26.990000000000002</v>
      </c>
      <c r="G35" s="198">
        <f>G30+G31+G32+G33+G34</f>
        <v>90.95</v>
      </c>
      <c r="H35" s="199">
        <f>H30+H31+H32+H33+H34</f>
        <v>736.68999999999994</v>
      </c>
      <c r="I35" s="68">
        <f t="shared" ref="I35:U35" si="1">I30+I31+I32+I33+I34</f>
        <v>0.51</v>
      </c>
      <c r="J35" s="198">
        <f t="shared" si="1"/>
        <v>0.31100000000000005</v>
      </c>
      <c r="K35" s="198">
        <f t="shared" si="1"/>
        <v>5.32</v>
      </c>
      <c r="L35" s="198">
        <f t="shared" si="1"/>
        <v>41.94</v>
      </c>
      <c r="M35" s="341">
        <f t="shared" si="1"/>
        <v>0</v>
      </c>
      <c r="N35" s="68">
        <f t="shared" si="1"/>
        <v>56.809999999999995</v>
      </c>
      <c r="O35" s="198">
        <f t="shared" si="1"/>
        <v>535.04</v>
      </c>
      <c r="P35" s="198">
        <f t="shared" si="1"/>
        <v>238.60000000000002</v>
      </c>
      <c r="Q35" s="198">
        <f t="shared" si="1"/>
        <v>10.73</v>
      </c>
      <c r="R35" s="198">
        <f t="shared" si="1"/>
        <v>798.80700000000002</v>
      </c>
      <c r="S35" s="198">
        <f t="shared" si="1"/>
        <v>1.4E-2</v>
      </c>
      <c r="T35" s="198">
        <f t="shared" si="1"/>
        <v>1.1350000000000001E-2</v>
      </c>
      <c r="U35" s="341">
        <f t="shared" si="1"/>
        <v>9.8999999999999991E-2</v>
      </c>
    </row>
    <row r="36" spans="2:21" ht="33" customHeight="1" thickBot="1" x14ac:dyDescent="0.35">
      <c r="B36" s="391"/>
      <c r="C36" s="229" t="s">
        <v>3</v>
      </c>
      <c r="D36" s="200"/>
      <c r="E36" s="70"/>
      <c r="F36" s="71"/>
      <c r="G36" s="201"/>
      <c r="H36" s="417">
        <f>H35*100/2720</f>
        <v>27.08419117647059</v>
      </c>
      <c r="I36" s="72"/>
      <c r="J36" s="73"/>
      <c r="K36" s="74"/>
      <c r="L36" s="74"/>
      <c r="M36" s="75"/>
      <c r="N36" s="202"/>
      <c r="O36" s="74"/>
      <c r="P36" s="74"/>
      <c r="Q36" s="74"/>
      <c r="R36" s="74"/>
      <c r="S36" s="74"/>
      <c r="T36" s="74"/>
      <c r="U36" s="75"/>
    </row>
    <row r="37" spans="2:21" ht="26.25" customHeight="1" thickBot="1" x14ac:dyDescent="0.35">
      <c r="B37" s="11"/>
      <c r="C37" s="207" t="s">
        <v>38</v>
      </c>
      <c r="D37" s="12"/>
      <c r="E37" s="12"/>
      <c r="F37" s="12"/>
      <c r="G37" s="12"/>
      <c r="H37" s="13"/>
      <c r="I37" s="12"/>
      <c r="J37" s="12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2:21" ht="44.25" customHeight="1" x14ac:dyDescent="0.3">
      <c r="B38" s="386" t="s">
        <v>229</v>
      </c>
      <c r="C38" s="108" t="s">
        <v>260</v>
      </c>
      <c r="D38" s="109" t="s">
        <v>92</v>
      </c>
      <c r="E38" s="110" t="s">
        <v>230</v>
      </c>
      <c r="F38" s="111" t="s">
        <v>231</v>
      </c>
      <c r="G38" s="112" t="s">
        <v>232</v>
      </c>
      <c r="H38" s="109" t="s">
        <v>233</v>
      </c>
      <c r="I38" s="110" t="s">
        <v>234</v>
      </c>
      <c r="J38" s="111" t="s">
        <v>93</v>
      </c>
      <c r="K38" s="113" t="s">
        <v>235</v>
      </c>
      <c r="L38" s="111" t="s">
        <v>94</v>
      </c>
      <c r="M38" s="426" t="s">
        <v>95</v>
      </c>
      <c r="N38" s="113" t="s">
        <v>236</v>
      </c>
      <c r="O38" s="111" t="s">
        <v>237</v>
      </c>
      <c r="P38" s="113" t="s">
        <v>238</v>
      </c>
      <c r="Q38" s="111" t="s">
        <v>239</v>
      </c>
      <c r="R38" s="111" t="s">
        <v>96</v>
      </c>
      <c r="S38" s="113" t="s">
        <v>97</v>
      </c>
      <c r="T38" s="111" t="s">
        <v>98</v>
      </c>
      <c r="U38" s="426" t="s">
        <v>99</v>
      </c>
    </row>
    <row r="39" spans="2:21" ht="25.5" customHeight="1" x14ac:dyDescent="0.25">
      <c r="B39" s="196" t="s">
        <v>216</v>
      </c>
      <c r="C39" s="176" t="s">
        <v>69</v>
      </c>
      <c r="D39" s="34">
        <v>100</v>
      </c>
      <c r="E39" s="87">
        <v>19.760000000000002</v>
      </c>
      <c r="F39" s="36">
        <v>17.079999999999998</v>
      </c>
      <c r="G39" s="186">
        <v>8.84</v>
      </c>
      <c r="H39" s="177">
        <v>268.16000000000003</v>
      </c>
      <c r="I39" s="87">
        <v>0.08</v>
      </c>
      <c r="J39" s="35">
        <v>0.13400000000000001</v>
      </c>
      <c r="K39" s="36">
        <v>0.91400000000000003</v>
      </c>
      <c r="L39" s="36">
        <v>0.02</v>
      </c>
      <c r="M39" s="86">
        <v>2.3E-2</v>
      </c>
      <c r="N39" s="87">
        <v>28.52</v>
      </c>
      <c r="O39" s="36">
        <v>363.3</v>
      </c>
      <c r="P39" s="36">
        <v>22.75</v>
      </c>
      <c r="Q39" s="36">
        <v>1.31</v>
      </c>
      <c r="R39" s="36">
        <v>260.82</v>
      </c>
      <c r="S39" s="36">
        <v>7.0000000000000001E-3</v>
      </c>
      <c r="T39" s="36">
        <v>1E-3</v>
      </c>
      <c r="U39" s="86">
        <v>8.8999999999999996E-2</v>
      </c>
    </row>
    <row r="40" spans="2:21" ht="58.5" x14ac:dyDescent="0.25">
      <c r="B40" s="47" t="s">
        <v>218</v>
      </c>
      <c r="C40" s="46" t="s">
        <v>258</v>
      </c>
      <c r="D40" s="47" t="s">
        <v>83</v>
      </c>
      <c r="E40" s="187" t="s">
        <v>134</v>
      </c>
      <c r="F40" s="188" t="s">
        <v>135</v>
      </c>
      <c r="G40" s="189" t="s">
        <v>136</v>
      </c>
      <c r="H40" s="190" t="s">
        <v>137</v>
      </c>
      <c r="I40" s="187" t="s">
        <v>138</v>
      </c>
      <c r="J40" s="188" t="s">
        <v>139</v>
      </c>
      <c r="K40" s="188" t="s">
        <v>140</v>
      </c>
      <c r="L40" s="188" t="s">
        <v>141</v>
      </c>
      <c r="M40" s="217" t="s">
        <v>142</v>
      </c>
      <c r="N40" s="218" t="s">
        <v>143</v>
      </c>
      <c r="O40" s="188" t="s">
        <v>144</v>
      </c>
      <c r="P40" s="188" t="s">
        <v>145</v>
      </c>
      <c r="Q40" s="188" t="s">
        <v>146</v>
      </c>
      <c r="R40" s="188" t="s">
        <v>147</v>
      </c>
      <c r="S40" s="188" t="s">
        <v>148</v>
      </c>
      <c r="T40" s="188" t="s">
        <v>149</v>
      </c>
      <c r="U40" s="217" t="s">
        <v>150</v>
      </c>
    </row>
    <row r="41" spans="2:21" ht="28.5" customHeight="1" x14ac:dyDescent="0.25">
      <c r="B41" s="91">
        <v>493</v>
      </c>
      <c r="C41" s="46" t="s">
        <v>31</v>
      </c>
      <c r="D41" s="47">
        <v>200</v>
      </c>
      <c r="E41" s="106">
        <v>0.2</v>
      </c>
      <c r="F41" s="49">
        <v>0</v>
      </c>
      <c r="G41" s="191">
        <v>14</v>
      </c>
      <c r="H41" s="182">
        <v>56</v>
      </c>
      <c r="I41" s="106">
        <v>0</v>
      </c>
      <c r="J41" s="48">
        <v>0</v>
      </c>
      <c r="K41" s="49">
        <v>0</v>
      </c>
      <c r="L41" s="49">
        <v>0</v>
      </c>
      <c r="M41" s="89">
        <v>0</v>
      </c>
      <c r="N41" s="48">
        <v>0.46</v>
      </c>
      <c r="O41" s="49">
        <v>0</v>
      </c>
      <c r="P41" s="49">
        <v>0.09</v>
      </c>
      <c r="Q41" s="49">
        <v>0.06</v>
      </c>
      <c r="R41" s="49">
        <v>0.68</v>
      </c>
      <c r="S41" s="49">
        <v>0</v>
      </c>
      <c r="T41" s="49">
        <v>0</v>
      </c>
      <c r="U41" s="89">
        <v>0</v>
      </c>
    </row>
    <row r="42" spans="2:21" ht="27" customHeight="1" x14ac:dyDescent="0.25">
      <c r="B42" s="389" t="s">
        <v>216</v>
      </c>
      <c r="C42" s="183" t="s">
        <v>18</v>
      </c>
      <c r="D42" s="56">
        <v>30</v>
      </c>
      <c r="E42" s="136">
        <v>2.13</v>
      </c>
      <c r="F42" s="58">
        <v>0.21</v>
      </c>
      <c r="G42" s="184">
        <v>13.26</v>
      </c>
      <c r="H42" s="59">
        <v>72</v>
      </c>
      <c r="I42" s="106">
        <v>0.03</v>
      </c>
      <c r="J42" s="49">
        <v>0.01</v>
      </c>
      <c r="K42" s="49">
        <v>0</v>
      </c>
      <c r="L42" s="49">
        <v>0</v>
      </c>
      <c r="M42" s="89">
        <v>0</v>
      </c>
      <c r="N42" s="48">
        <v>11.1</v>
      </c>
      <c r="O42" s="49">
        <v>65.400000000000006</v>
      </c>
      <c r="P42" s="49">
        <v>19.5</v>
      </c>
      <c r="Q42" s="49">
        <v>0.84</v>
      </c>
      <c r="R42" s="49">
        <v>27.9</v>
      </c>
      <c r="S42" s="49">
        <v>1E-3</v>
      </c>
      <c r="T42" s="49">
        <v>2E-3</v>
      </c>
      <c r="U42" s="89">
        <v>0</v>
      </c>
    </row>
    <row r="43" spans="2:21" ht="26.25" customHeight="1" x14ac:dyDescent="0.3">
      <c r="B43" s="16"/>
      <c r="C43" s="219" t="s">
        <v>2</v>
      </c>
      <c r="D43" s="139">
        <v>590</v>
      </c>
      <c r="E43" s="146">
        <v>27.75</v>
      </c>
      <c r="F43" s="141">
        <v>24.01</v>
      </c>
      <c r="G43" s="145">
        <v>67.040000000000006</v>
      </c>
      <c r="H43" s="220">
        <v>603.16</v>
      </c>
      <c r="I43" s="146">
        <v>0.36</v>
      </c>
      <c r="J43" s="142">
        <v>0.29699999999999999</v>
      </c>
      <c r="K43" s="142">
        <v>44.85</v>
      </c>
      <c r="L43" s="142">
        <v>44.02</v>
      </c>
      <c r="M43" s="145">
        <v>0.13</v>
      </c>
      <c r="N43" s="142">
        <v>128.83000000000001</v>
      </c>
      <c r="O43" s="142">
        <v>654.78</v>
      </c>
      <c r="P43" s="142">
        <v>98.23</v>
      </c>
      <c r="Q43" s="142">
        <v>4.3499999999999996</v>
      </c>
      <c r="R43" s="142">
        <v>1480.87</v>
      </c>
      <c r="S43" s="142">
        <v>3.5000000000000003E-2</v>
      </c>
      <c r="T43" s="142">
        <v>5.0000000000000001E-3</v>
      </c>
      <c r="U43" s="145">
        <v>0.41599999999999998</v>
      </c>
    </row>
    <row r="44" spans="2:21" ht="24.75" customHeight="1" x14ac:dyDescent="0.3">
      <c r="B44" s="18"/>
      <c r="C44" s="221" t="s">
        <v>3</v>
      </c>
      <c r="D44" s="222"/>
      <c r="E44" s="223"/>
      <c r="F44" s="224"/>
      <c r="G44" s="225"/>
      <c r="H44" s="226">
        <f>H43*100/2720</f>
        <v>22.175000000000001</v>
      </c>
      <c r="I44" s="223"/>
      <c r="J44" s="224"/>
      <c r="K44" s="224"/>
      <c r="L44" s="224"/>
      <c r="M44" s="227"/>
      <c r="N44" s="228"/>
      <c r="O44" s="224"/>
      <c r="P44" s="224"/>
      <c r="Q44" s="224"/>
      <c r="R44" s="224"/>
      <c r="S44" s="224"/>
      <c r="T44" s="224"/>
      <c r="U44" s="227"/>
    </row>
    <row r="45" spans="2:21" ht="47.25" customHeight="1" thickBot="1" x14ac:dyDescent="0.35">
      <c r="B45" s="17"/>
      <c r="C45" s="192" t="s">
        <v>53</v>
      </c>
      <c r="D45" s="96"/>
      <c r="E45" s="100"/>
      <c r="F45" s="98"/>
      <c r="G45" s="193"/>
      <c r="H45" s="194">
        <f>(H13+H21+H28+H36+H44)/5</f>
        <v>24.922941176470587</v>
      </c>
      <c r="I45" s="100"/>
      <c r="J45" s="98"/>
      <c r="K45" s="98"/>
      <c r="L45" s="98"/>
      <c r="M45" s="99"/>
      <c r="N45" s="97"/>
      <c r="O45" s="98"/>
      <c r="P45" s="98"/>
      <c r="Q45" s="98"/>
      <c r="R45" s="98"/>
      <c r="S45" s="98"/>
      <c r="T45" s="98"/>
      <c r="U45" s="99"/>
    </row>
    <row r="46" spans="2:21" ht="20.25" thickBot="1" x14ac:dyDescent="0.35">
      <c r="B46" s="450" t="s">
        <v>28</v>
      </c>
      <c r="C46" s="461" t="s">
        <v>16</v>
      </c>
      <c r="D46" s="463" t="s">
        <v>30</v>
      </c>
      <c r="E46" s="465" t="s">
        <v>4</v>
      </c>
      <c r="F46" s="466"/>
      <c r="G46" s="467"/>
      <c r="H46" s="463" t="s">
        <v>29</v>
      </c>
      <c r="I46" s="436" t="s">
        <v>5</v>
      </c>
      <c r="J46" s="437"/>
      <c r="K46" s="438"/>
      <c r="L46" s="438"/>
      <c r="M46" s="439"/>
      <c r="N46" s="440" t="s">
        <v>6</v>
      </c>
      <c r="O46" s="441"/>
      <c r="P46" s="441"/>
      <c r="Q46" s="441"/>
      <c r="R46" s="441"/>
      <c r="S46" s="441"/>
      <c r="T46" s="441"/>
      <c r="U46" s="442"/>
    </row>
    <row r="47" spans="2:21" ht="46.5" customHeight="1" thickBot="1" x14ac:dyDescent="0.3">
      <c r="B47" s="451"/>
      <c r="C47" s="469"/>
      <c r="D47" s="470"/>
      <c r="E47" s="203" t="s">
        <v>7</v>
      </c>
      <c r="F47" s="394" t="s">
        <v>8</v>
      </c>
      <c r="G47" s="204" t="s">
        <v>9</v>
      </c>
      <c r="H47" s="470"/>
      <c r="I47" s="205" t="s">
        <v>10</v>
      </c>
      <c r="J47" s="205" t="s">
        <v>21</v>
      </c>
      <c r="K47" s="205" t="s">
        <v>11</v>
      </c>
      <c r="L47" s="206" t="s">
        <v>22</v>
      </c>
      <c r="M47" s="205" t="s">
        <v>23</v>
      </c>
      <c r="N47" s="205" t="s">
        <v>12</v>
      </c>
      <c r="O47" s="205" t="s">
        <v>13</v>
      </c>
      <c r="P47" s="205" t="s">
        <v>14</v>
      </c>
      <c r="Q47" s="205" t="s">
        <v>15</v>
      </c>
      <c r="R47" s="205" t="s">
        <v>24</v>
      </c>
      <c r="S47" s="205" t="s">
        <v>25</v>
      </c>
      <c r="T47" s="205" t="s">
        <v>26</v>
      </c>
      <c r="U47" s="394" t="s">
        <v>27</v>
      </c>
    </row>
    <row r="48" spans="2:21" ht="27.75" customHeight="1" thickBot="1" x14ac:dyDescent="0.35">
      <c r="B48" s="369"/>
      <c r="C48" s="370" t="s">
        <v>51</v>
      </c>
      <c r="D48" s="371"/>
      <c r="E48" s="372"/>
      <c r="F48" s="372"/>
      <c r="G48" s="372"/>
      <c r="H48" s="373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4"/>
    </row>
    <row r="49" spans="2:21" ht="24" customHeight="1" thickBot="1" x14ac:dyDescent="0.35">
      <c r="B49" s="19"/>
      <c r="C49" s="208" t="s">
        <v>39</v>
      </c>
      <c r="D49" s="20"/>
      <c r="E49" s="20"/>
      <c r="F49" s="20"/>
      <c r="G49" s="20"/>
      <c r="H49" s="21"/>
      <c r="I49" s="20"/>
      <c r="J49" s="20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</row>
    <row r="50" spans="2:21" ht="27" customHeight="1" x14ac:dyDescent="0.25">
      <c r="B50" s="196" t="s">
        <v>216</v>
      </c>
      <c r="C50" s="176" t="s">
        <v>45</v>
      </c>
      <c r="D50" s="34" t="s">
        <v>263</v>
      </c>
      <c r="E50" s="35">
        <v>14.72</v>
      </c>
      <c r="F50" s="36">
        <v>17.940000000000001</v>
      </c>
      <c r="G50" s="37">
        <v>3.3</v>
      </c>
      <c r="H50" s="177">
        <v>233.54</v>
      </c>
      <c r="I50" s="124">
        <v>7.0000000000000007E-2</v>
      </c>
      <c r="J50" s="125">
        <v>0.13</v>
      </c>
      <c r="K50" s="125">
        <v>1.87</v>
      </c>
      <c r="L50" s="125">
        <v>18</v>
      </c>
      <c r="M50" s="209">
        <v>0</v>
      </c>
      <c r="N50" s="124">
        <v>30.64</v>
      </c>
      <c r="O50" s="125">
        <v>175</v>
      </c>
      <c r="P50" s="125">
        <v>26.72</v>
      </c>
      <c r="Q50" s="125">
        <v>2.38</v>
      </c>
      <c r="R50" s="125">
        <v>317</v>
      </c>
      <c r="S50" s="125">
        <v>7.0000000000000001E-3</v>
      </c>
      <c r="T50" s="125">
        <v>3.5E-4</v>
      </c>
      <c r="U50" s="126">
        <v>0.06</v>
      </c>
    </row>
    <row r="51" spans="2:21" ht="29.25" customHeight="1" x14ac:dyDescent="0.25">
      <c r="B51" s="91">
        <v>516</v>
      </c>
      <c r="C51" s="179" t="s">
        <v>34</v>
      </c>
      <c r="D51" s="91">
        <v>200</v>
      </c>
      <c r="E51" s="48">
        <v>6.96</v>
      </c>
      <c r="F51" s="49">
        <v>7.14</v>
      </c>
      <c r="G51" s="89">
        <v>42.84</v>
      </c>
      <c r="H51" s="180">
        <v>263.39999999999998</v>
      </c>
      <c r="I51" s="131">
        <v>0</v>
      </c>
      <c r="J51" s="132">
        <v>0.26700000000000002</v>
      </c>
      <c r="K51" s="133">
        <v>3</v>
      </c>
      <c r="L51" s="133">
        <v>40</v>
      </c>
      <c r="M51" s="134">
        <v>0.14699999999999999</v>
      </c>
      <c r="N51" s="131">
        <v>2.4</v>
      </c>
      <c r="O51" s="133">
        <v>19.829999999999998</v>
      </c>
      <c r="P51" s="133">
        <v>0</v>
      </c>
      <c r="Q51" s="133">
        <v>2.3E-2</v>
      </c>
      <c r="R51" s="133">
        <v>1.4670000000000001</v>
      </c>
      <c r="S51" s="133">
        <v>0</v>
      </c>
      <c r="T51" s="133">
        <v>0</v>
      </c>
      <c r="U51" s="135">
        <v>0</v>
      </c>
    </row>
    <row r="52" spans="2:21" ht="27" customHeight="1" x14ac:dyDescent="0.25">
      <c r="B52" s="91">
        <v>629</v>
      </c>
      <c r="C52" s="181" t="s">
        <v>0</v>
      </c>
      <c r="D52" s="47" t="s">
        <v>268</v>
      </c>
      <c r="E52" s="48">
        <v>0.24</v>
      </c>
      <c r="F52" s="49">
        <v>0.05</v>
      </c>
      <c r="G52" s="89">
        <v>13.88</v>
      </c>
      <c r="H52" s="182">
        <v>56.93</v>
      </c>
      <c r="I52" s="128">
        <v>0</v>
      </c>
      <c r="J52" s="88">
        <v>0</v>
      </c>
      <c r="K52" s="88">
        <v>2.8</v>
      </c>
      <c r="L52" s="88">
        <v>0.64</v>
      </c>
      <c r="M52" s="129">
        <v>0</v>
      </c>
      <c r="N52" s="130">
        <v>8.1999999999999993</v>
      </c>
      <c r="O52" s="88">
        <v>9.7799999999999994</v>
      </c>
      <c r="P52" s="88">
        <v>5.24</v>
      </c>
      <c r="Q52" s="88">
        <v>0.91</v>
      </c>
      <c r="R52" s="88">
        <v>15.34</v>
      </c>
      <c r="S52" s="88">
        <v>0</v>
      </c>
      <c r="T52" s="88">
        <v>0</v>
      </c>
      <c r="U52" s="129">
        <v>0</v>
      </c>
    </row>
    <row r="53" spans="2:21" ht="28.5" customHeight="1" x14ac:dyDescent="0.25">
      <c r="B53" s="388" t="s">
        <v>216</v>
      </c>
      <c r="C53" s="183" t="s">
        <v>18</v>
      </c>
      <c r="D53" s="56">
        <v>30</v>
      </c>
      <c r="E53" s="136">
        <v>2.13</v>
      </c>
      <c r="F53" s="58">
        <v>0.21</v>
      </c>
      <c r="G53" s="184">
        <v>13.26</v>
      </c>
      <c r="H53" s="60">
        <v>72</v>
      </c>
      <c r="I53" s="48">
        <v>0.03</v>
      </c>
      <c r="J53" s="49">
        <v>0.01</v>
      </c>
      <c r="K53" s="49">
        <v>0</v>
      </c>
      <c r="L53" s="49">
        <v>0</v>
      </c>
      <c r="M53" s="50">
        <v>0</v>
      </c>
      <c r="N53" s="106">
        <v>11.1</v>
      </c>
      <c r="O53" s="49">
        <v>65.400000000000006</v>
      </c>
      <c r="P53" s="49">
        <v>19.5</v>
      </c>
      <c r="Q53" s="49">
        <v>0.84</v>
      </c>
      <c r="R53" s="49">
        <v>27.9</v>
      </c>
      <c r="S53" s="49">
        <v>1E-3</v>
      </c>
      <c r="T53" s="49">
        <v>2E-3</v>
      </c>
      <c r="U53" s="89">
        <v>0</v>
      </c>
    </row>
    <row r="54" spans="2:21" ht="25.5" customHeight="1" x14ac:dyDescent="0.25">
      <c r="B54" s="65" t="s">
        <v>216</v>
      </c>
      <c r="C54" s="183" t="s">
        <v>17</v>
      </c>
      <c r="D54" s="65">
        <v>20</v>
      </c>
      <c r="E54" s="136">
        <v>1.1399999999999999</v>
      </c>
      <c r="F54" s="58">
        <v>0.22</v>
      </c>
      <c r="G54" s="184">
        <v>7.44</v>
      </c>
      <c r="H54" s="66">
        <v>36.26</v>
      </c>
      <c r="I54" s="106">
        <v>0.02</v>
      </c>
      <c r="J54" s="49">
        <v>2.4E-2</v>
      </c>
      <c r="K54" s="49">
        <v>0.08</v>
      </c>
      <c r="L54" s="49">
        <v>0</v>
      </c>
      <c r="M54" s="50">
        <v>0</v>
      </c>
      <c r="N54" s="106">
        <v>6.8</v>
      </c>
      <c r="O54" s="49">
        <v>24</v>
      </c>
      <c r="P54" s="49">
        <v>8.1999999999999993</v>
      </c>
      <c r="Q54" s="49">
        <v>0.46</v>
      </c>
      <c r="R54" s="49">
        <v>73.5</v>
      </c>
      <c r="S54" s="49">
        <v>2E-3</v>
      </c>
      <c r="T54" s="49">
        <v>2E-3</v>
      </c>
      <c r="U54" s="89">
        <v>1.2E-2</v>
      </c>
    </row>
    <row r="55" spans="2:21" ht="29.25" customHeight="1" x14ac:dyDescent="0.3">
      <c r="B55" s="16"/>
      <c r="C55" s="210" t="s">
        <v>2</v>
      </c>
      <c r="D55" s="139">
        <f>SUM(D50:D54)</f>
        <v>250</v>
      </c>
      <c r="E55" s="140">
        <f>SUM(E50:E54)</f>
        <v>25.189999999999998</v>
      </c>
      <c r="F55" s="141">
        <f>SUM(F50:F54)</f>
        <v>25.560000000000002</v>
      </c>
      <c r="G55" s="142">
        <f>SUM(G50:G54)</f>
        <v>80.72</v>
      </c>
      <c r="H55" s="211">
        <f>SUM(H50:H54)</f>
        <v>662.12999999999988</v>
      </c>
      <c r="I55" s="146">
        <f t="shared" ref="I55:U55" si="2">SUM(I50:I54)</f>
        <v>0.12000000000000001</v>
      </c>
      <c r="J55" s="142">
        <f t="shared" si="2"/>
        <v>0.43100000000000005</v>
      </c>
      <c r="K55" s="142">
        <f t="shared" si="2"/>
        <v>7.75</v>
      </c>
      <c r="L55" s="142">
        <f t="shared" si="2"/>
        <v>58.64</v>
      </c>
      <c r="M55" s="145">
        <f t="shared" si="2"/>
        <v>0.14699999999999999</v>
      </c>
      <c r="N55" s="146">
        <f t="shared" si="2"/>
        <v>59.139999999999993</v>
      </c>
      <c r="O55" s="142">
        <f t="shared" si="2"/>
        <v>294.01</v>
      </c>
      <c r="P55" s="142">
        <f t="shared" si="2"/>
        <v>59.66</v>
      </c>
      <c r="Q55" s="142">
        <f t="shared" si="2"/>
        <v>4.6130000000000004</v>
      </c>
      <c r="R55" s="142">
        <f t="shared" si="2"/>
        <v>435.20699999999994</v>
      </c>
      <c r="S55" s="142">
        <f t="shared" si="2"/>
        <v>0.01</v>
      </c>
      <c r="T55" s="142">
        <f t="shared" si="2"/>
        <v>4.3499999999999997E-3</v>
      </c>
      <c r="U55" s="145">
        <f t="shared" si="2"/>
        <v>7.1999999999999995E-2</v>
      </c>
    </row>
    <row r="56" spans="2:21" ht="29.25" customHeight="1" thickBot="1" x14ac:dyDescent="0.35">
      <c r="B56" s="17"/>
      <c r="C56" s="212" t="s">
        <v>3</v>
      </c>
      <c r="D56" s="148"/>
      <c r="E56" s="149"/>
      <c r="F56" s="150"/>
      <c r="G56" s="151"/>
      <c r="H56" s="194">
        <f>H55*100/2720</f>
        <v>24.343014705882347</v>
      </c>
      <c r="I56" s="154"/>
      <c r="J56" s="150"/>
      <c r="K56" s="150"/>
      <c r="L56" s="150"/>
      <c r="M56" s="151"/>
      <c r="N56" s="154"/>
      <c r="O56" s="150"/>
      <c r="P56" s="150"/>
      <c r="Q56" s="150"/>
      <c r="R56" s="150"/>
      <c r="S56" s="150"/>
      <c r="T56" s="150"/>
      <c r="U56" s="151"/>
    </row>
    <row r="57" spans="2:21" ht="32.25" customHeight="1" thickBot="1" x14ac:dyDescent="0.35">
      <c r="B57" s="231"/>
      <c r="C57" s="207" t="s">
        <v>46</v>
      </c>
      <c r="D57" s="232"/>
      <c r="E57" s="233"/>
      <c r="F57" s="233"/>
      <c r="G57" s="233"/>
      <c r="H57" s="232"/>
      <c r="I57" s="233"/>
      <c r="J57" s="233"/>
      <c r="K57" s="233"/>
      <c r="L57" s="234"/>
      <c r="M57" s="233"/>
      <c r="N57" s="233"/>
      <c r="O57" s="233"/>
      <c r="P57" s="233"/>
      <c r="Q57" s="233"/>
      <c r="R57" s="233"/>
      <c r="S57" s="233"/>
      <c r="T57" s="233"/>
      <c r="U57" s="235"/>
    </row>
    <row r="58" spans="2:21" ht="28.5" customHeight="1" x14ac:dyDescent="0.3">
      <c r="B58" s="196" t="s">
        <v>215</v>
      </c>
      <c r="C58" s="195" t="s">
        <v>77</v>
      </c>
      <c r="D58" s="196">
        <v>105</v>
      </c>
      <c r="E58" s="35">
        <v>25.94</v>
      </c>
      <c r="F58" s="36">
        <v>18.059999999999999</v>
      </c>
      <c r="G58" s="86">
        <v>0.63</v>
      </c>
      <c r="H58" s="38">
        <v>269.22000000000003</v>
      </c>
      <c r="I58" s="357">
        <v>6.3E-2</v>
      </c>
      <c r="J58" s="358">
        <v>0.19900000000000001</v>
      </c>
      <c r="K58" s="358">
        <v>1.06</v>
      </c>
      <c r="L58" s="358">
        <v>2.1000000000000001E-2</v>
      </c>
      <c r="M58" s="359">
        <v>1.2E-2</v>
      </c>
      <c r="N58" s="357">
        <v>34.21</v>
      </c>
      <c r="O58" s="358">
        <v>199.1</v>
      </c>
      <c r="P58" s="358">
        <v>26.11</v>
      </c>
      <c r="Q58" s="358">
        <v>1.72</v>
      </c>
      <c r="R58" s="359">
        <v>350.875</v>
      </c>
      <c r="S58" s="360">
        <v>7.0000000000000001E-3</v>
      </c>
      <c r="T58" s="358">
        <v>1E-3</v>
      </c>
      <c r="U58" s="359">
        <v>0.187</v>
      </c>
    </row>
    <row r="59" spans="2:21" ht="37.5" customHeight="1" x14ac:dyDescent="0.3">
      <c r="B59" s="337">
        <v>312</v>
      </c>
      <c r="C59" s="90" t="s">
        <v>257</v>
      </c>
      <c r="D59" s="91">
        <v>200</v>
      </c>
      <c r="E59" s="48">
        <v>4.07</v>
      </c>
      <c r="F59" s="49">
        <v>6.34</v>
      </c>
      <c r="G59" s="89">
        <v>26.73</v>
      </c>
      <c r="H59" s="92">
        <v>180.2</v>
      </c>
      <c r="I59" s="246">
        <v>0.21</v>
      </c>
      <c r="J59" s="243">
        <v>0.16</v>
      </c>
      <c r="K59" s="244">
        <v>34.380000000000003</v>
      </c>
      <c r="L59" s="244">
        <v>44.3</v>
      </c>
      <c r="M59" s="247">
        <v>0.13400000000000001</v>
      </c>
      <c r="N59" s="246">
        <v>53.94</v>
      </c>
      <c r="O59" s="244">
        <v>127.51</v>
      </c>
      <c r="P59" s="244">
        <v>43.53</v>
      </c>
      <c r="Q59" s="244">
        <v>1.58</v>
      </c>
      <c r="R59" s="244">
        <v>935.2</v>
      </c>
      <c r="S59" s="244">
        <v>1.0999999999999999E-2</v>
      </c>
      <c r="T59" s="244">
        <v>3.0000000000000001E-3</v>
      </c>
      <c r="U59" s="247">
        <v>5.6000000000000001E-2</v>
      </c>
    </row>
    <row r="60" spans="2:21" ht="31.5" customHeight="1" x14ac:dyDescent="0.25">
      <c r="B60" s="91">
        <v>638</v>
      </c>
      <c r="C60" s="181" t="s">
        <v>54</v>
      </c>
      <c r="D60" s="47">
        <v>200</v>
      </c>
      <c r="E60" s="48">
        <v>1.3</v>
      </c>
      <c r="F60" s="49">
        <v>0</v>
      </c>
      <c r="G60" s="89">
        <v>23.73</v>
      </c>
      <c r="H60" s="51">
        <v>96</v>
      </c>
      <c r="I60" s="106">
        <v>0.02</v>
      </c>
      <c r="J60" s="48">
        <v>8.0000000000000002E-3</v>
      </c>
      <c r="K60" s="49">
        <v>1</v>
      </c>
      <c r="L60" s="49">
        <v>0</v>
      </c>
      <c r="M60" s="89">
        <v>1.4E-2</v>
      </c>
      <c r="N60" s="106">
        <v>40.200000000000003</v>
      </c>
      <c r="O60" s="49">
        <v>45.38</v>
      </c>
      <c r="P60" s="49">
        <v>26.25</v>
      </c>
      <c r="Q60" s="49">
        <v>0.83</v>
      </c>
      <c r="R60" s="49">
        <v>56.87</v>
      </c>
      <c r="S60" s="49">
        <v>8.0000000000000004E-4</v>
      </c>
      <c r="T60" s="49">
        <v>4.7000000000000002E-3</v>
      </c>
      <c r="U60" s="89">
        <v>0.1</v>
      </c>
    </row>
    <row r="61" spans="2:21" ht="31.5" customHeight="1" x14ac:dyDescent="0.3">
      <c r="B61" s="65" t="s">
        <v>216</v>
      </c>
      <c r="C61" s="197" t="s">
        <v>18</v>
      </c>
      <c r="D61" s="56">
        <v>30</v>
      </c>
      <c r="E61" s="136">
        <v>2.13</v>
      </c>
      <c r="F61" s="58">
        <v>0.21</v>
      </c>
      <c r="G61" s="184">
        <v>13.26</v>
      </c>
      <c r="H61" s="60">
        <v>72</v>
      </c>
      <c r="I61" s="61">
        <v>0.03</v>
      </c>
      <c r="J61" s="62">
        <v>0.01</v>
      </c>
      <c r="K61" s="62">
        <v>0</v>
      </c>
      <c r="L61" s="62">
        <v>0</v>
      </c>
      <c r="M61" s="63">
        <v>0</v>
      </c>
      <c r="N61" s="61">
        <v>11.1</v>
      </c>
      <c r="O61" s="62">
        <v>65.400000000000006</v>
      </c>
      <c r="P61" s="62">
        <v>19.5</v>
      </c>
      <c r="Q61" s="62">
        <v>0.84</v>
      </c>
      <c r="R61" s="62">
        <v>27.9</v>
      </c>
      <c r="S61" s="62">
        <v>1E-3</v>
      </c>
      <c r="T61" s="62">
        <v>2E-3</v>
      </c>
      <c r="U61" s="63">
        <v>0</v>
      </c>
    </row>
    <row r="62" spans="2:21" ht="24.75" customHeight="1" x14ac:dyDescent="0.3">
      <c r="B62" s="65" t="s">
        <v>216</v>
      </c>
      <c r="C62" s="179" t="s">
        <v>17</v>
      </c>
      <c r="D62" s="65">
        <v>20</v>
      </c>
      <c r="E62" s="136">
        <v>1.1399999999999999</v>
      </c>
      <c r="F62" s="58">
        <v>0.22</v>
      </c>
      <c r="G62" s="184">
        <v>7.44</v>
      </c>
      <c r="H62" s="66">
        <v>36.26</v>
      </c>
      <c r="I62" s="61">
        <v>0.02</v>
      </c>
      <c r="J62" s="62">
        <v>2.4E-2</v>
      </c>
      <c r="K62" s="62">
        <v>0.08</v>
      </c>
      <c r="L62" s="62">
        <v>0</v>
      </c>
      <c r="M62" s="63">
        <v>0</v>
      </c>
      <c r="N62" s="61">
        <v>6.8</v>
      </c>
      <c r="O62" s="62">
        <v>24</v>
      </c>
      <c r="P62" s="62">
        <v>8.1999999999999993</v>
      </c>
      <c r="Q62" s="62">
        <v>0.46</v>
      </c>
      <c r="R62" s="62">
        <v>73.5</v>
      </c>
      <c r="S62" s="62">
        <v>2E-3</v>
      </c>
      <c r="T62" s="62">
        <v>2E-3</v>
      </c>
      <c r="U62" s="63">
        <v>1.2E-2</v>
      </c>
    </row>
    <row r="63" spans="2:21" ht="27.75" customHeight="1" x14ac:dyDescent="0.3">
      <c r="B63" s="242"/>
      <c r="C63" s="249" t="s">
        <v>2</v>
      </c>
      <c r="D63" s="67">
        <f>SUM(D58:D62)</f>
        <v>555</v>
      </c>
      <c r="E63" s="198">
        <f>E58+E59+E60+E61+E62</f>
        <v>34.580000000000005</v>
      </c>
      <c r="F63" s="198">
        <f>F58+F59+F60+F61+F62</f>
        <v>24.83</v>
      </c>
      <c r="G63" s="198">
        <f>G58+G59+G60+G61+G62</f>
        <v>71.790000000000006</v>
      </c>
      <c r="H63" s="67">
        <f>SUM(H58:H62)</f>
        <v>653.68000000000006</v>
      </c>
      <c r="I63" s="68">
        <f t="shared" ref="I63:U63" si="3">I58+I59+I60+I61+I62</f>
        <v>0.34300000000000008</v>
      </c>
      <c r="J63" s="198">
        <f t="shared" si="3"/>
        <v>0.40100000000000002</v>
      </c>
      <c r="K63" s="198">
        <f t="shared" si="3"/>
        <v>36.520000000000003</v>
      </c>
      <c r="L63" s="198">
        <f t="shared" si="3"/>
        <v>44.320999999999998</v>
      </c>
      <c r="M63" s="341">
        <f t="shared" si="3"/>
        <v>0.16000000000000003</v>
      </c>
      <c r="N63" s="68">
        <f t="shared" si="3"/>
        <v>146.25000000000003</v>
      </c>
      <c r="O63" s="198">
        <f t="shared" si="3"/>
        <v>461.39</v>
      </c>
      <c r="P63" s="198">
        <f t="shared" si="3"/>
        <v>123.59</v>
      </c>
      <c r="Q63" s="198">
        <f t="shared" si="3"/>
        <v>5.43</v>
      </c>
      <c r="R63" s="198">
        <f t="shared" si="3"/>
        <v>1444.345</v>
      </c>
      <c r="S63" s="198">
        <f t="shared" si="3"/>
        <v>2.18E-2</v>
      </c>
      <c r="T63" s="198">
        <f t="shared" si="3"/>
        <v>1.2699999999999999E-2</v>
      </c>
      <c r="U63" s="341">
        <f t="shared" si="3"/>
        <v>0.35499999999999998</v>
      </c>
    </row>
    <row r="64" spans="2:21" ht="32.25" customHeight="1" thickBot="1" x14ac:dyDescent="0.35">
      <c r="B64" s="200"/>
      <c r="C64" s="229" t="s">
        <v>3</v>
      </c>
      <c r="D64" s="200"/>
      <c r="E64" s="70"/>
      <c r="F64" s="71"/>
      <c r="G64" s="201"/>
      <c r="H64" s="165">
        <f>H63*100/2720</f>
        <v>24.032352941176473</v>
      </c>
      <c r="I64" s="72"/>
      <c r="J64" s="73"/>
      <c r="K64" s="74"/>
      <c r="L64" s="74"/>
      <c r="M64" s="75"/>
      <c r="N64" s="202"/>
      <c r="O64" s="74"/>
      <c r="P64" s="74"/>
      <c r="Q64" s="74"/>
      <c r="R64" s="74"/>
      <c r="S64" s="74"/>
      <c r="T64" s="74"/>
      <c r="U64" s="75"/>
    </row>
    <row r="65" spans="2:21" ht="32.25" customHeight="1" thickBot="1" x14ac:dyDescent="0.35">
      <c r="B65" s="250"/>
      <c r="C65" s="207" t="s">
        <v>48</v>
      </c>
      <c r="D65" s="77"/>
      <c r="E65" s="77"/>
      <c r="F65" s="77"/>
      <c r="G65" s="77"/>
      <c r="H65" s="78"/>
      <c r="I65" s="77"/>
      <c r="J65" s="77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</row>
    <row r="66" spans="2:21" ht="29.25" customHeight="1" x14ac:dyDescent="0.3">
      <c r="B66" s="251" t="s">
        <v>215</v>
      </c>
      <c r="C66" s="33" t="s">
        <v>36</v>
      </c>
      <c r="D66" s="34">
        <v>100</v>
      </c>
      <c r="E66" s="87">
        <v>19.25</v>
      </c>
      <c r="F66" s="36">
        <v>16.760000000000002</v>
      </c>
      <c r="G66" s="185">
        <v>8.84</v>
      </c>
      <c r="H66" s="186">
        <v>263.23</v>
      </c>
      <c r="I66" s="213">
        <v>0.08</v>
      </c>
      <c r="J66" s="214">
        <v>0.13</v>
      </c>
      <c r="K66" s="214">
        <v>0.9</v>
      </c>
      <c r="L66" s="214">
        <v>0.01</v>
      </c>
      <c r="M66" s="215">
        <v>0.03</v>
      </c>
      <c r="N66" s="216">
        <v>27.88</v>
      </c>
      <c r="O66" s="214">
        <v>353.88</v>
      </c>
      <c r="P66" s="214">
        <v>22.23</v>
      </c>
      <c r="Q66" s="214">
        <v>1.28</v>
      </c>
      <c r="R66" s="214">
        <v>260.77999999999997</v>
      </c>
      <c r="S66" s="214">
        <v>6.0000000000000001E-3</v>
      </c>
      <c r="T66" s="214">
        <v>1E-3</v>
      </c>
      <c r="U66" s="215">
        <v>8.8999999999999996E-2</v>
      </c>
    </row>
    <row r="67" spans="2:21" ht="39.75" customHeight="1" x14ac:dyDescent="0.3">
      <c r="B67" s="91">
        <v>516</v>
      </c>
      <c r="C67" s="181" t="s">
        <v>56</v>
      </c>
      <c r="D67" s="47">
        <v>200</v>
      </c>
      <c r="E67" s="48">
        <v>6.97</v>
      </c>
      <c r="F67" s="49">
        <v>7.15</v>
      </c>
      <c r="G67" s="89">
        <v>42.84</v>
      </c>
      <c r="H67" s="51">
        <v>263.60000000000002</v>
      </c>
      <c r="I67" s="106">
        <v>0.11</v>
      </c>
      <c r="J67" s="48">
        <v>2.7E-2</v>
      </c>
      <c r="K67" s="49">
        <v>0</v>
      </c>
      <c r="L67" s="49">
        <v>45</v>
      </c>
      <c r="M67" s="89">
        <v>0.14699999999999999</v>
      </c>
      <c r="N67" s="106">
        <v>15.06</v>
      </c>
      <c r="O67" s="49">
        <v>61</v>
      </c>
      <c r="P67" s="49">
        <v>10.66</v>
      </c>
      <c r="Q67" s="49">
        <v>1.0900000000000001</v>
      </c>
      <c r="R67" s="238">
        <v>1.4670000000000001</v>
      </c>
      <c r="S67" s="238">
        <v>0</v>
      </c>
      <c r="T67" s="238">
        <v>0</v>
      </c>
      <c r="U67" s="63">
        <v>0</v>
      </c>
    </row>
    <row r="68" spans="2:21" ht="25.5" customHeight="1" x14ac:dyDescent="0.3">
      <c r="B68" s="242">
        <v>493</v>
      </c>
      <c r="C68" s="46" t="s">
        <v>31</v>
      </c>
      <c r="D68" s="47">
        <v>200</v>
      </c>
      <c r="E68" s="106">
        <v>0.2</v>
      </c>
      <c r="F68" s="49">
        <v>0</v>
      </c>
      <c r="G68" s="191">
        <v>14</v>
      </c>
      <c r="H68" s="51">
        <v>56</v>
      </c>
      <c r="I68" s="61">
        <v>0</v>
      </c>
      <c r="J68" s="248">
        <v>0</v>
      </c>
      <c r="K68" s="62">
        <v>0</v>
      </c>
      <c r="L68" s="62">
        <v>0</v>
      </c>
      <c r="M68" s="63">
        <v>0</v>
      </c>
      <c r="N68" s="61">
        <v>0.46</v>
      </c>
      <c r="O68" s="62">
        <v>0</v>
      </c>
      <c r="P68" s="62">
        <v>0.09</v>
      </c>
      <c r="Q68" s="62">
        <v>0.06</v>
      </c>
      <c r="R68" s="62">
        <v>0.68</v>
      </c>
      <c r="S68" s="62">
        <v>0</v>
      </c>
      <c r="T68" s="62">
        <v>0</v>
      </c>
      <c r="U68" s="63">
        <v>0</v>
      </c>
    </row>
    <row r="69" spans="2:21" ht="29.25" customHeight="1" x14ac:dyDescent="0.3">
      <c r="B69" s="65" t="s">
        <v>216</v>
      </c>
      <c r="C69" s="183" t="s">
        <v>18</v>
      </c>
      <c r="D69" s="56">
        <v>30</v>
      </c>
      <c r="E69" s="136">
        <v>2.13</v>
      </c>
      <c r="F69" s="58">
        <v>0.21</v>
      </c>
      <c r="G69" s="184">
        <v>13.26</v>
      </c>
      <c r="H69" s="60">
        <v>72</v>
      </c>
      <c r="I69" s="248">
        <v>0.03</v>
      </c>
      <c r="J69" s="62">
        <v>0.01</v>
      </c>
      <c r="K69" s="62">
        <v>0</v>
      </c>
      <c r="L69" s="62">
        <v>0</v>
      </c>
      <c r="M69" s="107">
        <v>0</v>
      </c>
      <c r="N69" s="61">
        <v>11.1</v>
      </c>
      <c r="O69" s="62">
        <v>65.400000000000006</v>
      </c>
      <c r="P69" s="62">
        <v>19.5</v>
      </c>
      <c r="Q69" s="62">
        <v>0.84</v>
      </c>
      <c r="R69" s="62">
        <v>27.9</v>
      </c>
      <c r="S69" s="62">
        <v>1E-3</v>
      </c>
      <c r="T69" s="62">
        <v>2E-3</v>
      </c>
      <c r="U69" s="63">
        <v>0</v>
      </c>
    </row>
    <row r="70" spans="2:21" ht="30" customHeight="1" x14ac:dyDescent="0.3">
      <c r="B70" s="65" t="s">
        <v>216</v>
      </c>
      <c r="C70" s="183" t="s">
        <v>17</v>
      </c>
      <c r="D70" s="65">
        <v>20</v>
      </c>
      <c r="E70" s="136">
        <v>1.1399999999999999</v>
      </c>
      <c r="F70" s="58">
        <v>0.22</v>
      </c>
      <c r="G70" s="184">
        <v>7.44</v>
      </c>
      <c r="H70" s="66">
        <v>36.26</v>
      </c>
      <c r="I70" s="61">
        <v>0.02</v>
      </c>
      <c r="J70" s="62">
        <v>2.4E-2</v>
      </c>
      <c r="K70" s="62">
        <v>0.08</v>
      </c>
      <c r="L70" s="62">
        <v>0</v>
      </c>
      <c r="M70" s="107">
        <v>0</v>
      </c>
      <c r="N70" s="61">
        <v>6.8</v>
      </c>
      <c r="O70" s="62">
        <v>24</v>
      </c>
      <c r="P70" s="62">
        <v>8.1999999999999993</v>
      </c>
      <c r="Q70" s="62">
        <v>0.46</v>
      </c>
      <c r="R70" s="62">
        <v>73.5</v>
      </c>
      <c r="S70" s="62">
        <v>2E-3</v>
      </c>
      <c r="T70" s="62">
        <v>2E-3</v>
      </c>
      <c r="U70" s="63">
        <v>1.2E-2</v>
      </c>
    </row>
    <row r="71" spans="2:21" ht="29.25" customHeight="1" x14ac:dyDescent="0.3">
      <c r="B71" s="257"/>
      <c r="C71" s="219" t="s">
        <v>2</v>
      </c>
      <c r="D71" s="139">
        <f t="shared" ref="D71:U71" si="4">SUM(D66:D70)</f>
        <v>550</v>
      </c>
      <c r="E71" s="146">
        <f t="shared" si="4"/>
        <v>29.689999999999998</v>
      </c>
      <c r="F71" s="141">
        <f t="shared" si="4"/>
        <v>24.340000000000003</v>
      </c>
      <c r="G71" s="145">
        <f t="shared" si="4"/>
        <v>86.38000000000001</v>
      </c>
      <c r="H71" s="143">
        <f t="shared" si="4"/>
        <v>691.09</v>
      </c>
      <c r="I71" s="146">
        <f t="shared" si="4"/>
        <v>0.24</v>
      </c>
      <c r="J71" s="142">
        <f t="shared" si="4"/>
        <v>0.191</v>
      </c>
      <c r="K71" s="142">
        <f t="shared" si="4"/>
        <v>0.98</v>
      </c>
      <c r="L71" s="142">
        <f t="shared" si="4"/>
        <v>45.01</v>
      </c>
      <c r="M71" s="145">
        <f t="shared" si="4"/>
        <v>0.17699999999999999</v>
      </c>
      <c r="N71" s="146">
        <f t="shared" si="4"/>
        <v>61.3</v>
      </c>
      <c r="O71" s="142">
        <f t="shared" si="4"/>
        <v>504.28</v>
      </c>
      <c r="P71" s="142">
        <f t="shared" si="4"/>
        <v>60.680000000000007</v>
      </c>
      <c r="Q71" s="142">
        <f t="shared" si="4"/>
        <v>3.73</v>
      </c>
      <c r="R71" s="142">
        <f t="shared" si="4"/>
        <v>364.32699999999994</v>
      </c>
      <c r="S71" s="142">
        <f t="shared" si="4"/>
        <v>9.0000000000000011E-3</v>
      </c>
      <c r="T71" s="142">
        <f t="shared" si="4"/>
        <v>5.0000000000000001E-3</v>
      </c>
      <c r="U71" s="145">
        <f t="shared" si="4"/>
        <v>0.10099999999999999</v>
      </c>
    </row>
    <row r="72" spans="2:21" ht="27.75" customHeight="1" thickBot="1" x14ac:dyDescent="0.35">
      <c r="B72" s="96"/>
      <c r="C72" s="272" t="s">
        <v>3</v>
      </c>
      <c r="D72" s="96"/>
      <c r="E72" s="100"/>
      <c r="F72" s="98"/>
      <c r="G72" s="193"/>
      <c r="H72" s="152">
        <f>H71*100/2720</f>
        <v>25.407720588235293</v>
      </c>
      <c r="I72" s="100"/>
      <c r="J72" s="98"/>
      <c r="K72" s="98"/>
      <c r="L72" s="98"/>
      <c r="M72" s="99"/>
      <c r="N72" s="100"/>
      <c r="O72" s="98"/>
      <c r="P72" s="98"/>
      <c r="Q72" s="98"/>
      <c r="R72" s="98"/>
      <c r="S72" s="98"/>
      <c r="T72" s="98"/>
      <c r="U72" s="99"/>
    </row>
    <row r="73" spans="2:21" ht="30.75" customHeight="1" thickBot="1" x14ac:dyDescent="0.35">
      <c r="B73" s="265"/>
      <c r="C73" s="208" t="s">
        <v>50</v>
      </c>
      <c r="D73" s="266"/>
      <c r="E73" s="266"/>
      <c r="F73" s="266"/>
      <c r="G73" s="266"/>
      <c r="H73" s="267"/>
      <c r="I73" s="266"/>
      <c r="J73" s="266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9"/>
    </row>
    <row r="74" spans="2:21" ht="27" customHeight="1" x14ac:dyDescent="0.3">
      <c r="B74" s="196">
        <v>423</v>
      </c>
      <c r="C74" s="176" t="s">
        <v>57</v>
      </c>
      <c r="D74" s="34" t="s">
        <v>264</v>
      </c>
      <c r="E74" s="35">
        <v>15</v>
      </c>
      <c r="F74" s="36">
        <v>20</v>
      </c>
      <c r="G74" s="37">
        <v>5.01</v>
      </c>
      <c r="H74" s="101">
        <v>260</v>
      </c>
      <c r="I74" s="102">
        <v>7.0000000000000007E-2</v>
      </c>
      <c r="J74" s="102">
        <v>0.02</v>
      </c>
      <c r="K74" s="103">
        <v>2.48</v>
      </c>
      <c r="L74" s="103">
        <v>20</v>
      </c>
      <c r="M74" s="104">
        <v>0</v>
      </c>
      <c r="N74" s="105">
        <v>32.869999999999997</v>
      </c>
      <c r="O74" s="103">
        <v>178.2</v>
      </c>
      <c r="P74" s="103">
        <v>23.8</v>
      </c>
      <c r="Q74" s="103">
        <v>2.41</v>
      </c>
      <c r="R74" s="40">
        <v>298</v>
      </c>
      <c r="S74" s="40">
        <v>8.0000000000000002E-3</v>
      </c>
      <c r="T74" s="40">
        <v>8.7000000000000001E-4</v>
      </c>
      <c r="U74" s="41">
        <v>0.06</v>
      </c>
    </row>
    <row r="75" spans="2:21" ht="30" customHeight="1" x14ac:dyDescent="0.3">
      <c r="B75" s="91">
        <v>511</v>
      </c>
      <c r="C75" s="195" t="s">
        <v>44</v>
      </c>
      <c r="D75" s="196">
        <v>200</v>
      </c>
      <c r="E75" s="35">
        <v>4.88</v>
      </c>
      <c r="F75" s="36">
        <v>6.9</v>
      </c>
      <c r="G75" s="86">
        <v>51.33</v>
      </c>
      <c r="H75" s="38">
        <v>292</v>
      </c>
      <c r="I75" s="237">
        <v>0.03</v>
      </c>
      <c r="J75" s="237">
        <v>0.04</v>
      </c>
      <c r="K75" s="238">
        <v>0</v>
      </c>
      <c r="L75" s="238">
        <v>0.28000000000000003</v>
      </c>
      <c r="M75" s="239">
        <v>0.107</v>
      </c>
      <c r="N75" s="240">
        <v>76.900000000000006</v>
      </c>
      <c r="O75" s="238">
        <v>123.6</v>
      </c>
      <c r="P75" s="238">
        <v>21.6</v>
      </c>
      <c r="Q75" s="238">
        <v>1</v>
      </c>
      <c r="R75" s="238">
        <v>0.69399999999999995</v>
      </c>
      <c r="S75" s="238">
        <v>0</v>
      </c>
      <c r="T75" s="238">
        <v>1.0999999999999999E-2</v>
      </c>
      <c r="U75" s="241">
        <v>3.5999999999999997E-2</v>
      </c>
    </row>
    <row r="76" spans="2:21" ht="30" customHeight="1" x14ac:dyDescent="0.25">
      <c r="B76" s="91" t="s">
        <v>215</v>
      </c>
      <c r="C76" s="181" t="s">
        <v>222</v>
      </c>
      <c r="D76" s="47">
        <v>200</v>
      </c>
      <c r="E76" s="48">
        <v>0.26</v>
      </c>
      <c r="F76" s="49">
        <v>0.14000000000000001</v>
      </c>
      <c r="G76" s="89">
        <v>21.41</v>
      </c>
      <c r="H76" s="51">
        <v>87.96</v>
      </c>
      <c r="I76" s="48">
        <v>0.01</v>
      </c>
      <c r="J76" s="48">
        <v>8.0000000000000002E-3</v>
      </c>
      <c r="K76" s="49">
        <v>15.32</v>
      </c>
      <c r="L76" s="49">
        <v>0</v>
      </c>
      <c r="M76" s="89">
        <v>0</v>
      </c>
      <c r="N76" s="106">
        <v>6.28</v>
      </c>
      <c r="O76" s="49">
        <v>3.31</v>
      </c>
      <c r="P76" s="49">
        <v>6.66</v>
      </c>
      <c r="Q76" s="49">
        <v>0.7</v>
      </c>
      <c r="R76" s="49">
        <v>1.1000000000000001</v>
      </c>
      <c r="S76" s="49">
        <v>0</v>
      </c>
      <c r="T76" s="49">
        <v>0</v>
      </c>
      <c r="U76" s="89">
        <v>0</v>
      </c>
    </row>
    <row r="77" spans="2:21" ht="27" customHeight="1" x14ac:dyDescent="0.3">
      <c r="B77" s="65" t="s">
        <v>216</v>
      </c>
      <c r="C77" s="183" t="s">
        <v>18</v>
      </c>
      <c r="D77" s="56">
        <v>30</v>
      </c>
      <c r="E77" s="136">
        <v>2.13</v>
      </c>
      <c r="F77" s="58">
        <v>0.21</v>
      </c>
      <c r="G77" s="184">
        <v>13.26</v>
      </c>
      <c r="H77" s="60">
        <v>72</v>
      </c>
      <c r="I77" s="248">
        <v>0.03</v>
      </c>
      <c r="J77" s="62">
        <v>0.01</v>
      </c>
      <c r="K77" s="62">
        <v>0</v>
      </c>
      <c r="L77" s="62">
        <v>0</v>
      </c>
      <c r="M77" s="107">
        <v>0</v>
      </c>
      <c r="N77" s="61">
        <v>11.1</v>
      </c>
      <c r="O77" s="62">
        <v>65.400000000000006</v>
      </c>
      <c r="P77" s="62">
        <v>19.5</v>
      </c>
      <c r="Q77" s="62">
        <v>0.84</v>
      </c>
      <c r="R77" s="62">
        <v>27.9</v>
      </c>
      <c r="S77" s="62">
        <v>1E-3</v>
      </c>
      <c r="T77" s="62">
        <v>2E-3</v>
      </c>
      <c r="U77" s="63">
        <v>0</v>
      </c>
    </row>
    <row r="78" spans="2:21" ht="28.5" customHeight="1" x14ac:dyDescent="0.3">
      <c r="B78" s="65" t="s">
        <v>216</v>
      </c>
      <c r="C78" s="183" t="s">
        <v>17</v>
      </c>
      <c r="D78" s="65">
        <v>20</v>
      </c>
      <c r="E78" s="136">
        <v>1.1399999999999999</v>
      </c>
      <c r="F78" s="58">
        <v>0.22</v>
      </c>
      <c r="G78" s="184">
        <v>7.44</v>
      </c>
      <c r="H78" s="66">
        <v>36.26</v>
      </c>
      <c r="I78" s="248">
        <v>0.02</v>
      </c>
      <c r="J78" s="62">
        <v>2.4E-2</v>
      </c>
      <c r="K78" s="62">
        <v>0.08</v>
      </c>
      <c r="L78" s="62">
        <v>0</v>
      </c>
      <c r="M78" s="107">
        <v>0</v>
      </c>
      <c r="N78" s="61">
        <v>6.8</v>
      </c>
      <c r="O78" s="62">
        <v>24</v>
      </c>
      <c r="P78" s="62">
        <v>8.1999999999999993</v>
      </c>
      <c r="Q78" s="62">
        <v>0.46</v>
      </c>
      <c r="R78" s="62">
        <v>73.5</v>
      </c>
      <c r="S78" s="62">
        <v>2E-3</v>
      </c>
      <c r="T78" s="62">
        <v>2E-3</v>
      </c>
      <c r="U78" s="63">
        <v>1.2E-2</v>
      </c>
    </row>
    <row r="79" spans="2:21" ht="27" customHeight="1" x14ac:dyDescent="0.3">
      <c r="B79" s="257"/>
      <c r="C79" s="270" t="s">
        <v>2</v>
      </c>
      <c r="D79" s="259">
        <f>SUM(D74:D78)</f>
        <v>450</v>
      </c>
      <c r="E79" s="271">
        <f>SUM(E74:E78)</f>
        <v>23.41</v>
      </c>
      <c r="F79" s="261">
        <f>SUM(F74:F78)</f>
        <v>27.47</v>
      </c>
      <c r="G79" s="264">
        <f>SUM(G74:G78)</f>
        <v>98.45</v>
      </c>
      <c r="H79" s="263">
        <f>SUM(H74:H78)</f>
        <v>748.22</v>
      </c>
      <c r="I79" s="264">
        <f t="shared" ref="I79:U79" si="5">SUM(I74:I78)</f>
        <v>0.16</v>
      </c>
      <c r="J79" s="264">
        <f t="shared" si="5"/>
        <v>0.10200000000000001</v>
      </c>
      <c r="K79" s="264">
        <f t="shared" si="5"/>
        <v>17.88</v>
      </c>
      <c r="L79" s="264">
        <f t="shared" si="5"/>
        <v>20.28</v>
      </c>
      <c r="M79" s="262">
        <f t="shared" si="5"/>
        <v>0.107</v>
      </c>
      <c r="N79" s="260">
        <f t="shared" si="5"/>
        <v>133.95000000000002</v>
      </c>
      <c r="O79" s="264">
        <f t="shared" si="5"/>
        <v>394.51</v>
      </c>
      <c r="P79" s="264">
        <f t="shared" si="5"/>
        <v>79.760000000000005</v>
      </c>
      <c r="Q79" s="264">
        <f t="shared" si="5"/>
        <v>5.41</v>
      </c>
      <c r="R79" s="264">
        <f t="shared" si="5"/>
        <v>401.19400000000002</v>
      </c>
      <c r="S79" s="264">
        <f t="shared" si="5"/>
        <v>1.1000000000000001E-2</v>
      </c>
      <c r="T79" s="264">
        <f t="shared" si="5"/>
        <v>1.5869999999999999E-2</v>
      </c>
      <c r="U79" s="262">
        <f t="shared" si="5"/>
        <v>0.108</v>
      </c>
    </row>
    <row r="80" spans="2:21" ht="30" customHeight="1" thickBot="1" x14ac:dyDescent="0.35">
      <c r="B80" s="96"/>
      <c r="C80" s="212" t="s">
        <v>3</v>
      </c>
      <c r="D80" s="96"/>
      <c r="E80" s="97"/>
      <c r="F80" s="98"/>
      <c r="G80" s="99"/>
      <c r="H80" s="152">
        <f>H79*100/2720</f>
        <v>27.508088235294117</v>
      </c>
      <c r="I80" s="97"/>
      <c r="J80" s="98"/>
      <c r="K80" s="98"/>
      <c r="L80" s="98"/>
      <c r="M80" s="99"/>
      <c r="N80" s="100"/>
      <c r="O80" s="98"/>
      <c r="P80" s="98"/>
      <c r="Q80" s="98"/>
      <c r="R80" s="98"/>
      <c r="S80" s="98"/>
      <c r="T80" s="98"/>
      <c r="U80" s="99"/>
    </row>
    <row r="81" spans="2:21" ht="20.25" thickBot="1" x14ac:dyDescent="0.35">
      <c r="B81" s="231"/>
      <c r="C81" s="207" t="s">
        <v>55</v>
      </c>
      <c r="D81" s="232"/>
      <c r="E81" s="233"/>
      <c r="F81" s="233"/>
      <c r="G81" s="233"/>
      <c r="H81" s="232"/>
      <c r="I81" s="233"/>
      <c r="J81" s="233"/>
      <c r="K81" s="233"/>
      <c r="L81" s="234"/>
      <c r="M81" s="233"/>
      <c r="N81" s="233"/>
      <c r="O81" s="233"/>
      <c r="P81" s="233"/>
      <c r="Q81" s="233"/>
      <c r="R81" s="233"/>
      <c r="S81" s="233"/>
      <c r="T81" s="233"/>
      <c r="U81" s="235"/>
    </row>
    <row r="82" spans="2:21" ht="68.25" customHeight="1" x14ac:dyDescent="0.25">
      <c r="B82" s="285" t="s">
        <v>225</v>
      </c>
      <c r="C82" s="273" t="s">
        <v>84</v>
      </c>
      <c r="D82" s="253" t="s">
        <v>85</v>
      </c>
      <c r="E82" s="350" t="s">
        <v>151</v>
      </c>
      <c r="F82" s="351" t="s">
        <v>152</v>
      </c>
      <c r="G82" s="352" t="s">
        <v>153</v>
      </c>
      <c r="H82" s="353" t="s">
        <v>154</v>
      </c>
      <c r="I82" s="350" t="s">
        <v>226</v>
      </c>
      <c r="J82" s="354" t="s">
        <v>227</v>
      </c>
      <c r="K82" s="351" t="s">
        <v>155</v>
      </c>
      <c r="L82" s="351" t="s">
        <v>228</v>
      </c>
      <c r="M82" s="352" t="s">
        <v>156</v>
      </c>
      <c r="N82" s="350" t="s">
        <v>157</v>
      </c>
      <c r="O82" s="351" t="s">
        <v>158</v>
      </c>
      <c r="P82" s="351" t="s">
        <v>159</v>
      </c>
      <c r="Q82" s="351" t="s">
        <v>160</v>
      </c>
      <c r="R82" s="351" t="s">
        <v>161</v>
      </c>
      <c r="S82" s="351" t="s">
        <v>162</v>
      </c>
      <c r="T82" s="351" t="s">
        <v>163</v>
      </c>
      <c r="U82" s="352" t="s">
        <v>164</v>
      </c>
    </row>
    <row r="83" spans="2:21" ht="33" customHeight="1" x14ac:dyDescent="0.25">
      <c r="B83" s="196">
        <v>587</v>
      </c>
      <c r="C83" s="274" t="s">
        <v>78</v>
      </c>
      <c r="D83" s="34">
        <v>30</v>
      </c>
      <c r="E83" s="35">
        <v>0.32</v>
      </c>
      <c r="F83" s="36">
        <v>1.2</v>
      </c>
      <c r="G83" s="37">
        <v>1.86</v>
      </c>
      <c r="H83" s="38">
        <v>19.52</v>
      </c>
      <c r="I83" s="87">
        <v>0</v>
      </c>
      <c r="J83" s="35">
        <v>0</v>
      </c>
      <c r="K83" s="36">
        <v>2.0699999999999998</v>
      </c>
      <c r="L83" s="36">
        <v>7.6</v>
      </c>
      <c r="M83" s="86">
        <v>0</v>
      </c>
      <c r="N83" s="87">
        <v>2.36</v>
      </c>
      <c r="O83" s="36">
        <v>5.46</v>
      </c>
      <c r="P83" s="36">
        <v>2.5099999999999998</v>
      </c>
      <c r="Q83" s="36">
        <v>0.11</v>
      </c>
      <c r="R83" s="88">
        <v>204</v>
      </c>
      <c r="S83" s="88">
        <v>3.5999999999999999E-3</v>
      </c>
      <c r="T83" s="88">
        <v>8.9999999999999998E-4</v>
      </c>
      <c r="U83" s="89">
        <v>0.9</v>
      </c>
    </row>
    <row r="84" spans="2:21" ht="30.75" customHeight="1" x14ac:dyDescent="0.3">
      <c r="B84" s="91">
        <v>310</v>
      </c>
      <c r="C84" s="64" t="s">
        <v>76</v>
      </c>
      <c r="D84" s="91">
        <v>200</v>
      </c>
      <c r="E84" s="106">
        <v>3.82</v>
      </c>
      <c r="F84" s="49">
        <v>5.17</v>
      </c>
      <c r="G84" s="89">
        <v>29.75</v>
      </c>
      <c r="H84" s="92">
        <v>180.81</v>
      </c>
      <c r="I84" s="275">
        <v>0.24</v>
      </c>
      <c r="J84" s="40">
        <v>0.12</v>
      </c>
      <c r="K84" s="40">
        <v>40</v>
      </c>
      <c r="L84" s="40">
        <v>0</v>
      </c>
      <c r="M84" s="178">
        <v>0</v>
      </c>
      <c r="N84" s="39">
        <v>21.68</v>
      </c>
      <c r="O84" s="40">
        <v>118.1</v>
      </c>
      <c r="P84" s="40">
        <v>46</v>
      </c>
      <c r="Q84" s="40">
        <v>1.81</v>
      </c>
      <c r="R84" s="40">
        <v>809.4</v>
      </c>
      <c r="S84" s="40">
        <v>8.0000000000000002E-3</v>
      </c>
      <c r="T84" s="40">
        <v>5.9999999999999995E-4</v>
      </c>
      <c r="U84" s="41">
        <v>4.4999999999999998E-2</v>
      </c>
    </row>
    <row r="85" spans="2:21" ht="30.75" customHeight="1" x14ac:dyDescent="0.3">
      <c r="B85" s="91" t="s">
        <v>216</v>
      </c>
      <c r="C85" s="181" t="s">
        <v>223</v>
      </c>
      <c r="D85" s="47">
        <v>200</v>
      </c>
      <c r="E85" s="48">
        <v>0.8</v>
      </c>
      <c r="F85" s="49">
        <v>0.2</v>
      </c>
      <c r="G85" s="89">
        <v>23.2</v>
      </c>
      <c r="H85" s="51">
        <v>94.4</v>
      </c>
      <c r="I85" s="106">
        <v>0.02</v>
      </c>
      <c r="J85" s="48">
        <v>0</v>
      </c>
      <c r="K85" s="49">
        <v>4</v>
      </c>
      <c r="L85" s="49">
        <v>0</v>
      </c>
      <c r="M85" s="89">
        <v>0</v>
      </c>
      <c r="N85" s="106">
        <v>16</v>
      </c>
      <c r="O85" s="49">
        <v>18</v>
      </c>
      <c r="P85" s="49">
        <v>10</v>
      </c>
      <c r="Q85" s="49">
        <v>0.4</v>
      </c>
      <c r="R85" s="62">
        <v>0.36</v>
      </c>
      <c r="S85" s="62">
        <v>0</v>
      </c>
      <c r="T85" s="62">
        <v>0</v>
      </c>
      <c r="U85" s="63">
        <v>0</v>
      </c>
    </row>
    <row r="86" spans="2:21" ht="30.75" customHeight="1" x14ac:dyDescent="0.3">
      <c r="B86" s="65" t="s">
        <v>216</v>
      </c>
      <c r="C86" s="46" t="s">
        <v>18</v>
      </c>
      <c r="D86" s="56">
        <v>30</v>
      </c>
      <c r="E86" s="136">
        <v>2.13</v>
      </c>
      <c r="F86" s="58">
        <v>0.21</v>
      </c>
      <c r="G86" s="184">
        <v>13.26</v>
      </c>
      <c r="H86" s="60">
        <v>72</v>
      </c>
      <c r="I86" s="248">
        <v>0.03</v>
      </c>
      <c r="J86" s="62">
        <v>0.01</v>
      </c>
      <c r="K86" s="62">
        <v>0</v>
      </c>
      <c r="L86" s="62">
        <v>0</v>
      </c>
      <c r="M86" s="107">
        <v>0</v>
      </c>
      <c r="N86" s="61">
        <v>11.1</v>
      </c>
      <c r="O86" s="62">
        <v>65.400000000000006</v>
      </c>
      <c r="P86" s="62">
        <v>19.5</v>
      </c>
      <c r="Q86" s="62">
        <v>0.84</v>
      </c>
      <c r="R86" s="62">
        <v>27.9</v>
      </c>
      <c r="S86" s="62">
        <v>1E-3</v>
      </c>
      <c r="T86" s="62">
        <v>2E-3</v>
      </c>
      <c r="U86" s="63">
        <v>0</v>
      </c>
    </row>
    <row r="87" spans="2:21" ht="33" customHeight="1" x14ac:dyDescent="0.3">
      <c r="B87" s="242"/>
      <c r="C87" s="155" t="s">
        <v>2</v>
      </c>
      <c r="D87" s="156">
        <v>560</v>
      </c>
      <c r="E87" s="157">
        <v>25.62</v>
      </c>
      <c r="F87" s="379">
        <v>22.11</v>
      </c>
      <c r="G87" s="159">
        <v>79.95</v>
      </c>
      <c r="H87" s="156">
        <v>626.5</v>
      </c>
      <c r="I87" s="157">
        <v>0.312</v>
      </c>
      <c r="J87" s="158">
        <v>0.13700000000000001</v>
      </c>
      <c r="K87" s="158">
        <v>49.07</v>
      </c>
      <c r="L87" s="158">
        <v>9.6</v>
      </c>
      <c r="M87" s="159">
        <v>0.55000000000000004</v>
      </c>
      <c r="N87" s="157">
        <v>85.04</v>
      </c>
      <c r="O87" s="158">
        <v>223.16</v>
      </c>
      <c r="P87" s="158">
        <v>103.54</v>
      </c>
      <c r="Q87" s="158">
        <v>3.56</v>
      </c>
      <c r="R87" s="158">
        <v>1242.9100000000001</v>
      </c>
      <c r="S87" s="158">
        <v>1.4999999999999999E-2</v>
      </c>
      <c r="T87" s="158">
        <v>5.0000000000000001E-3</v>
      </c>
      <c r="U87" s="159">
        <v>1.7450000000000001</v>
      </c>
    </row>
    <row r="88" spans="2:21" ht="34.5" customHeight="1" x14ac:dyDescent="0.3">
      <c r="B88" s="200"/>
      <c r="C88" s="288" t="s">
        <v>3</v>
      </c>
      <c r="D88" s="200"/>
      <c r="E88" s="277"/>
      <c r="F88" s="71"/>
      <c r="G88" s="201"/>
      <c r="H88" s="278">
        <f>H87*100/2720</f>
        <v>23.033088235294116</v>
      </c>
      <c r="I88" s="277"/>
      <c r="J88" s="70"/>
      <c r="K88" s="279"/>
      <c r="L88" s="279"/>
      <c r="M88" s="280"/>
      <c r="N88" s="281"/>
      <c r="O88" s="279"/>
      <c r="P88" s="279"/>
      <c r="Q88" s="279"/>
      <c r="R88" s="279"/>
      <c r="S88" s="279"/>
      <c r="T88" s="279"/>
      <c r="U88" s="280"/>
    </row>
    <row r="89" spans="2:21" ht="39.75" thickBot="1" x14ac:dyDescent="0.35">
      <c r="B89" s="282"/>
      <c r="C89" s="192" t="s">
        <v>53</v>
      </c>
      <c r="D89" s="282"/>
      <c r="E89" s="72"/>
      <c r="F89" s="283"/>
      <c r="G89" s="284"/>
      <c r="H89" s="165">
        <f>(H56+H64+H72+H80+H88)/5</f>
        <v>24.864852941176469</v>
      </c>
      <c r="I89" s="72"/>
      <c r="J89" s="283"/>
      <c r="K89" s="74"/>
      <c r="L89" s="74"/>
      <c r="M89" s="75"/>
      <c r="N89" s="202"/>
      <c r="O89" s="74"/>
      <c r="P89" s="74"/>
      <c r="Q89" s="74"/>
      <c r="R89" s="74"/>
      <c r="S89" s="74"/>
      <c r="T89" s="74"/>
      <c r="U89" s="75"/>
    </row>
    <row r="90" spans="2:21" ht="15.75" thickBot="1" x14ac:dyDescent="0.3"/>
    <row r="91" spans="2:21" ht="20.25" thickBot="1" x14ac:dyDescent="0.35">
      <c r="B91" s="459" t="s">
        <v>28</v>
      </c>
      <c r="C91" s="461" t="s">
        <v>16</v>
      </c>
      <c r="D91" s="463" t="s">
        <v>30</v>
      </c>
      <c r="E91" s="465" t="s">
        <v>4</v>
      </c>
      <c r="F91" s="466"/>
      <c r="G91" s="467"/>
      <c r="H91" s="463" t="s">
        <v>29</v>
      </c>
      <c r="I91" s="436" t="s">
        <v>5</v>
      </c>
      <c r="J91" s="437"/>
      <c r="K91" s="438"/>
      <c r="L91" s="438"/>
      <c r="M91" s="439"/>
      <c r="N91" s="440" t="s">
        <v>6</v>
      </c>
      <c r="O91" s="441"/>
      <c r="P91" s="441"/>
      <c r="Q91" s="441"/>
      <c r="R91" s="441"/>
      <c r="S91" s="441"/>
      <c r="T91" s="441"/>
      <c r="U91" s="442"/>
    </row>
    <row r="92" spans="2:21" ht="59.25" thickBot="1" x14ac:dyDescent="0.3">
      <c r="B92" s="460"/>
      <c r="C92" s="462"/>
      <c r="D92" s="464"/>
      <c r="E92" s="203" t="s">
        <v>7</v>
      </c>
      <c r="F92" s="394" t="s">
        <v>8</v>
      </c>
      <c r="G92" s="204" t="s">
        <v>9</v>
      </c>
      <c r="H92" s="464"/>
      <c r="I92" s="205" t="s">
        <v>10</v>
      </c>
      <c r="J92" s="205" t="s">
        <v>21</v>
      </c>
      <c r="K92" s="205" t="s">
        <v>11</v>
      </c>
      <c r="L92" s="206" t="s">
        <v>22</v>
      </c>
      <c r="M92" s="205" t="s">
        <v>23</v>
      </c>
      <c r="N92" s="205" t="s">
        <v>12</v>
      </c>
      <c r="O92" s="205" t="s">
        <v>13</v>
      </c>
      <c r="P92" s="205" t="s">
        <v>14</v>
      </c>
      <c r="Q92" s="205" t="s">
        <v>15</v>
      </c>
      <c r="R92" s="205" t="s">
        <v>24</v>
      </c>
      <c r="S92" s="205" t="s">
        <v>25</v>
      </c>
      <c r="T92" s="205" t="s">
        <v>26</v>
      </c>
      <c r="U92" s="394" t="s">
        <v>27</v>
      </c>
    </row>
    <row r="93" spans="2:21" ht="29.25" customHeight="1" thickBot="1" x14ac:dyDescent="0.35">
      <c r="B93" s="250"/>
      <c r="C93" s="370" t="s">
        <v>58</v>
      </c>
      <c r="D93" s="77"/>
      <c r="E93" s="77"/>
      <c r="F93" s="77"/>
      <c r="G93" s="77"/>
      <c r="H93" s="378"/>
      <c r="I93" s="77"/>
      <c r="J93" s="77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80"/>
    </row>
    <row r="94" spans="2:21" ht="30.75" customHeight="1" thickBot="1" x14ac:dyDescent="0.35">
      <c r="B94" s="265"/>
      <c r="C94" s="208" t="s">
        <v>59</v>
      </c>
      <c r="D94" s="266"/>
      <c r="E94" s="266"/>
      <c r="F94" s="266"/>
      <c r="G94" s="266"/>
      <c r="H94" s="267"/>
      <c r="I94" s="266"/>
      <c r="J94" s="266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9"/>
    </row>
    <row r="95" spans="2:21" ht="26.25" customHeight="1" x14ac:dyDescent="0.3">
      <c r="B95" s="285" t="s">
        <v>216</v>
      </c>
      <c r="C95" s="398" t="s">
        <v>20</v>
      </c>
      <c r="D95" s="285" t="s">
        <v>265</v>
      </c>
      <c r="E95" s="105">
        <v>18.100000000000001</v>
      </c>
      <c r="F95" s="103">
        <v>15.5</v>
      </c>
      <c r="G95" s="104">
        <v>4.5999999999999996</v>
      </c>
      <c r="H95" s="101">
        <v>231.1</v>
      </c>
      <c r="I95" s="407">
        <v>1.0999999999999999E-2</v>
      </c>
      <c r="J95" s="408">
        <v>0.123</v>
      </c>
      <c r="K95" s="408">
        <v>3.95</v>
      </c>
      <c r="L95" s="408">
        <v>0</v>
      </c>
      <c r="M95" s="409">
        <v>0</v>
      </c>
      <c r="N95" s="407">
        <v>17.66</v>
      </c>
      <c r="O95" s="408">
        <v>3.4</v>
      </c>
      <c r="P95" s="408">
        <v>21.9</v>
      </c>
      <c r="Q95" s="408">
        <v>0.16</v>
      </c>
      <c r="R95" s="408">
        <v>226.67</v>
      </c>
      <c r="S95" s="408">
        <v>4.0000000000000001E-3</v>
      </c>
      <c r="T95" s="408">
        <v>1E-3</v>
      </c>
      <c r="U95" s="410">
        <v>1</v>
      </c>
    </row>
    <row r="96" spans="2:21" ht="30" customHeight="1" x14ac:dyDescent="0.3">
      <c r="B96" s="91">
        <v>445</v>
      </c>
      <c r="C96" s="181" t="s">
        <v>41</v>
      </c>
      <c r="D96" s="47">
        <v>200</v>
      </c>
      <c r="E96" s="106">
        <v>11.68</v>
      </c>
      <c r="F96" s="49">
        <v>8.82</v>
      </c>
      <c r="G96" s="89">
        <v>52.82</v>
      </c>
      <c r="H96" s="51">
        <v>336.95</v>
      </c>
      <c r="I96" s="61">
        <v>0.4</v>
      </c>
      <c r="J96" s="62">
        <v>0.14699999999999999</v>
      </c>
      <c r="K96" s="62">
        <v>0</v>
      </c>
      <c r="L96" s="62">
        <v>41.3</v>
      </c>
      <c r="M96" s="63">
        <v>0</v>
      </c>
      <c r="N96" s="61">
        <v>19.32</v>
      </c>
      <c r="O96" s="62">
        <v>276.68</v>
      </c>
      <c r="P96" s="62">
        <v>184.8</v>
      </c>
      <c r="Q96" s="62">
        <v>6.2</v>
      </c>
      <c r="R96" s="62">
        <v>365.06700000000001</v>
      </c>
      <c r="S96" s="62">
        <v>4.0000000000000001E-3</v>
      </c>
      <c r="T96" s="62">
        <v>7.0000000000000001E-3</v>
      </c>
      <c r="U96" s="63">
        <v>2.7E-2</v>
      </c>
    </row>
    <row r="97" spans="2:21" ht="28.5" customHeight="1" x14ac:dyDescent="0.3">
      <c r="B97" s="91">
        <v>493</v>
      </c>
      <c r="C97" s="181" t="s">
        <v>31</v>
      </c>
      <c r="D97" s="47">
        <v>200</v>
      </c>
      <c r="E97" s="106">
        <v>0.2</v>
      </c>
      <c r="F97" s="49">
        <v>0</v>
      </c>
      <c r="G97" s="191">
        <v>14</v>
      </c>
      <c r="H97" s="51">
        <v>56</v>
      </c>
      <c r="I97" s="61">
        <v>0</v>
      </c>
      <c r="J97" s="248">
        <v>0</v>
      </c>
      <c r="K97" s="62">
        <v>0</v>
      </c>
      <c r="L97" s="62">
        <v>0</v>
      </c>
      <c r="M97" s="63">
        <v>0</v>
      </c>
      <c r="N97" s="61">
        <v>0.46</v>
      </c>
      <c r="O97" s="62">
        <v>0</v>
      </c>
      <c r="P97" s="62">
        <v>0.09</v>
      </c>
      <c r="Q97" s="62">
        <v>0.06</v>
      </c>
      <c r="R97" s="62">
        <v>0.68</v>
      </c>
      <c r="S97" s="62">
        <v>0</v>
      </c>
      <c r="T97" s="62">
        <v>0</v>
      </c>
      <c r="U97" s="63">
        <v>0</v>
      </c>
    </row>
    <row r="98" spans="2:21" ht="24.75" customHeight="1" x14ac:dyDescent="0.3">
      <c r="B98" s="65" t="s">
        <v>216</v>
      </c>
      <c r="C98" s="304" t="s">
        <v>18</v>
      </c>
      <c r="D98" s="56">
        <v>30</v>
      </c>
      <c r="E98" s="136">
        <v>2.13</v>
      </c>
      <c r="F98" s="58">
        <v>0.21</v>
      </c>
      <c r="G98" s="184">
        <v>13.26</v>
      </c>
      <c r="H98" s="60">
        <v>72</v>
      </c>
      <c r="I98" s="61">
        <v>0.03</v>
      </c>
      <c r="J98" s="62">
        <v>0.01</v>
      </c>
      <c r="K98" s="62">
        <v>0</v>
      </c>
      <c r="L98" s="62">
        <v>0</v>
      </c>
      <c r="M98" s="63">
        <v>0</v>
      </c>
      <c r="N98" s="61">
        <v>11.1</v>
      </c>
      <c r="O98" s="62">
        <v>65.400000000000006</v>
      </c>
      <c r="P98" s="62">
        <v>19.5</v>
      </c>
      <c r="Q98" s="62">
        <v>0.84</v>
      </c>
      <c r="R98" s="62">
        <v>27.9</v>
      </c>
      <c r="S98" s="62">
        <v>1E-3</v>
      </c>
      <c r="T98" s="62">
        <v>2E-3</v>
      </c>
      <c r="U98" s="63">
        <v>0</v>
      </c>
    </row>
    <row r="99" spans="2:21" ht="26.25" customHeight="1" x14ac:dyDescent="0.3">
      <c r="B99" s="65" t="s">
        <v>216</v>
      </c>
      <c r="C99" s="304" t="s">
        <v>17</v>
      </c>
      <c r="D99" s="65">
        <v>20</v>
      </c>
      <c r="E99" s="136">
        <v>1.1399999999999999</v>
      </c>
      <c r="F99" s="58">
        <v>0.22</v>
      </c>
      <c r="G99" s="184">
        <v>7.44</v>
      </c>
      <c r="H99" s="66">
        <v>36.26</v>
      </c>
      <c r="I99" s="61">
        <v>0.02</v>
      </c>
      <c r="J99" s="62">
        <v>2.4E-2</v>
      </c>
      <c r="K99" s="62">
        <v>0.08</v>
      </c>
      <c r="L99" s="62">
        <v>0</v>
      </c>
      <c r="M99" s="63">
        <v>0</v>
      </c>
      <c r="N99" s="61">
        <v>6.8</v>
      </c>
      <c r="O99" s="62">
        <v>24</v>
      </c>
      <c r="P99" s="62">
        <v>8.1999999999999993</v>
      </c>
      <c r="Q99" s="62">
        <v>0.46</v>
      </c>
      <c r="R99" s="62">
        <v>73.5</v>
      </c>
      <c r="S99" s="62">
        <v>2E-3</v>
      </c>
      <c r="T99" s="62">
        <v>2E-3</v>
      </c>
      <c r="U99" s="63">
        <v>1.2E-2</v>
      </c>
    </row>
    <row r="100" spans="2:21" ht="19.5" x14ac:dyDescent="0.3">
      <c r="B100" s="396"/>
      <c r="C100" s="270" t="s">
        <v>2</v>
      </c>
      <c r="D100" s="418">
        <f>SUM(D95:D99)</f>
        <v>450</v>
      </c>
      <c r="E100" s="401">
        <f>SUM(E95:E99)</f>
        <v>33.25</v>
      </c>
      <c r="F100" s="400">
        <f t="shared" ref="F100:G100" si="6">SUM(F95:F99)</f>
        <v>24.75</v>
      </c>
      <c r="G100" s="402">
        <f t="shared" si="6"/>
        <v>92.12</v>
      </c>
      <c r="H100" s="406">
        <f>SUM(H95:H99)</f>
        <v>732.31</v>
      </c>
      <c r="I100" s="401">
        <f t="shared" ref="I100:U100" si="7">SUM(I95:I99)</f>
        <v>0.46100000000000008</v>
      </c>
      <c r="J100" s="400">
        <f t="shared" si="7"/>
        <v>0.30400000000000005</v>
      </c>
      <c r="K100" s="400">
        <f t="shared" si="7"/>
        <v>4.03</v>
      </c>
      <c r="L100" s="400">
        <f t="shared" si="7"/>
        <v>41.3</v>
      </c>
      <c r="M100" s="402">
        <f t="shared" si="7"/>
        <v>0</v>
      </c>
      <c r="N100" s="401">
        <f t="shared" si="7"/>
        <v>55.34</v>
      </c>
      <c r="O100" s="400">
        <f t="shared" si="7"/>
        <v>369.48</v>
      </c>
      <c r="P100" s="400">
        <f t="shared" si="7"/>
        <v>234.49</v>
      </c>
      <c r="Q100" s="400">
        <f t="shared" si="7"/>
        <v>7.72</v>
      </c>
      <c r="R100" s="400">
        <f t="shared" si="7"/>
        <v>693.81699999999989</v>
      </c>
      <c r="S100" s="400">
        <f t="shared" si="7"/>
        <v>1.1000000000000001E-2</v>
      </c>
      <c r="T100" s="400">
        <f t="shared" si="7"/>
        <v>1.2E-2</v>
      </c>
      <c r="U100" s="402">
        <f t="shared" si="7"/>
        <v>1.0389999999999999</v>
      </c>
    </row>
    <row r="101" spans="2:21" ht="20.25" thickBot="1" x14ac:dyDescent="0.3">
      <c r="B101" s="397"/>
      <c r="C101" s="212" t="s">
        <v>3</v>
      </c>
      <c r="D101" s="399"/>
      <c r="E101" s="403"/>
      <c r="F101" s="404"/>
      <c r="G101" s="405"/>
      <c r="H101" s="165">
        <f>H100*100/2720</f>
        <v>26.923161764705881</v>
      </c>
      <c r="I101" s="403"/>
      <c r="J101" s="404"/>
      <c r="K101" s="404"/>
      <c r="L101" s="404"/>
      <c r="M101" s="405"/>
      <c r="N101" s="403"/>
      <c r="O101" s="404"/>
      <c r="P101" s="404"/>
      <c r="Q101" s="404"/>
      <c r="R101" s="404"/>
      <c r="S101" s="404"/>
      <c r="T101" s="404"/>
      <c r="U101" s="405"/>
    </row>
    <row r="102" spans="2:21" ht="24" customHeight="1" thickBot="1" x14ac:dyDescent="0.3">
      <c r="B102" s="5"/>
      <c r="C102" s="208" t="s">
        <v>62</v>
      </c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2"/>
    </row>
    <row r="103" spans="2:21" ht="24.75" customHeight="1" x14ac:dyDescent="0.3">
      <c r="B103" s="236" t="s">
        <v>216</v>
      </c>
      <c r="C103" s="252" t="s">
        <v>49</v>
      </c>
      <c r="D103" s="253">
        <v>100</v>
      </c>
      <c r="E103" s="105">
        <v>17</v>
      </c>
      <c r="F103" s="103">
        <v>16.5</v>
      </c>
      <c r="G103" s="254">
        <v>8.9</v>
      </c>
      <c r="H103" s="255">
        <v>249.9</v>
      </c>
      <c r="I103" s="105">
        <v>0.41799999999999998</v>
      </c>
      <c r="J103" s="102">
        <v>0.21099999999999999</v>
      </c>
      <c r="K103" s="103">
        <v>0.1</v>
      </c>
      <c r="L103" s="103">
        <v>5.0000000000000001E-3</v>
      </c>
      <c r="M103" s="104">
        <v>1E-3</v>
      </c>
      <c r="N103" s="105">
        <v>30.1</v>
      </c>
      <c r="O103" s="103">
        <v>65.3</v>
      </c>
      <c r="P103" s="103">
        <v>13.81</v>
      </c>
      <c r="Q103" s="103">
        <v>0.89</v>
      </c>
      <c r="R103" s="103">
        <v>195</v>
      </c>
      <c r="S103" s="103">
        <v>5.4000000000000003E-3</v>
      </c>
      <c r="T103" s="103">
        <v>4.1999999999999997E-3</v>
      </c>
      <c r="U103" s="104">
        <v>0.14099999999999999</v>
      </c>
    </row>
    <row r="104" spans="2:21" ht="27.75" customHeight="1" x14ac:dyDescent="0.3">
      <c r="B104" s="91">
        <v>516</v>
      </c>
      <c r="C104" s="181" t="s">
        <v>56</v>
      </c>
      <c r="D104" s="287">
        <v>200</v>
      </c>
      <c r="E104" s="106">
        <v>6.97</v>
      </c>
      <c r="F104" s="49">
        <v>7.15</v>
      </c>
      <c r="G104" s="50">
        <v>42.84</v>
      </c>
      <c r="H104" s="51">
        <v>263.60000000000002</v>
      </c>
      <c r="I104" s="106">
        <v>0.11</v>
      </c>
      <c r="J104" s="48">
        <v>2.7E-2</v>
      </c>
      <c r="K104" s="49">
        <v>0</v>
      </c>
      <c r="L104" s="49">
        <v>45</v>
      </c>
      <c r="M104" s="89">
        <v>0.14699999999999999</v>
      </c>
      <c r="N104" s="106">
        <v>15.06</v>
      </c>
      <c r="O104" s="49">
        <v>61</v>
      </c>
      <c r="P104" s="49">
        <v>10.66</v>
      </c>
      <c r="Q104" s="49">
        <v>1.0900000000000001</v>
      </c>
      <c r="R104" s="238">
        <v>1.4670000000000001</v>
      </c>
      <c r="S104" s="238">
        <v>0</v>
      </c>
      <c r="T104" s="238">
        <v>0</v>
      </c>
      <c r="U104" s="63">
        <v>0</v>
      </c>
    </row>
    <row r="105" spans="2:21" ht="24.75" customHeight="1" x14ac:dyDescent="0.3">
      <c r="B105" s="242" t="s">
        <v>216</v>
      </c>
      <c r="C105" s="181" t="s">
        <v>61</v>
      </c>
      <c r="D105" s="47">
        <v>200</v>
      </c>
      <c r="E105" s="48">
        <v>0.3</v>
      </c>
      <c r="F105" s="49">
        <v>0.06</v>
      </c>
      <c r="G105" s="89">
        <v>16.2</v>
      </c>
      <c r="H105" s="51">
        <v>67.42</v>
      </c>
      <c r="I105" s="48">
        <v>0</v>
      </c>
      <c r="J105" s="48">
        <v>0</v>
      </c>
      <c r="K105" s="49">
        <v>8.4</v>
      </c>
      <c r="L105" s="49">
        <v>0</v>
      </c>
      <c r="M105" s="89">
        <v>0</v>
      </c>
      <c r="N105" s="106">
        <v>10.86</v>
      </c>
      <c r="O105" s="49">
        <v>7</v>
      </c>
      <c r="P105" s="49">
        <v>3.96</v>
      </c>
      <c r="Q105" s="49">
        <v>0.04</v>
      </c>
      <c r="R105" s="62">
        <v>0.36</v>
      </c>
      <c r="S105" s="62">
        <v>0</v>
      </c>
      <c r="T105" s="62">
        <v>0</v>
      </c>
      <c r="U105" s="63">
        <v>0</v>
      </c>
    </row>
    <row r="106" spans="2:21" ht="27.75" customHeight="1" x14ac:dyDescent="0.3">
      <c r="B106" s="65" t="s">
        <v>216</v>
      </c>
      <c r="C106" s="183" t="s">
        <v>18</v>
      </c>
      <c r="D106" s="56">
        <v>30</v>
      </c>
      <c r="E106" s="136">
        <v>2.13</v>
      </c>
      <c r="F106" s="58">
        <v>0.21</v>
      </c>
      <c r="G106" s="184">
        <v>13.26</v>
      </c>
      <c r="H106" s="60">
        <v>72</v>
      </c>
      <c r="I106" s="248">
        <v>0.03</v>
      </c>
      <c r="J106" s="62">
        <v>0.01</v>
      </c>
      <c r="K106" s="62">
        <v>0</v>
      </c>
      <c r="L106" s="62">
        <v>0</v>
      </c>
      <c r="M106" s="107">
        <v>0</v>
      </c>
      <c r="N106" s="61">
        <v>11.1</v>
      </c>
      <c r="O106" s="62">
        <v>65.400000000000006</v>
      </c>
      <c r="P106" s="62">
        <v>19.5</v>
      </c>
      <c r="Q106" s="62">
        <v>0.84</v>
      </c>
      <c r="R106" s="62">
        <v>27.9</v>
      </c>
      <c r="S106" s="62">
        <v>1E-3</v>
      </c>
      <c r="T106" s="62">
        <v>2E-3</v>
      </c>
      <c r="U106" s="63">
        <v>0</v>
      </c>
    </row>
    <row r="107" spans="2:21" ht="24.75" customHeight="1" x14ac:dyDescent="0.3">
      <c r="B107" s="65" t="s">
        <v>216</v>
      </c>
      <c r="C107" s="183" t="s">
        <v>17</v>
      </c>
      <c r="D107" s="65">
        <v>20</v>
      </c>
      <c r="E107" s="136">
        <v>1.1399999999999999</v>
      </c>
      <c r="F107" s="58">
        <v>0.22</v>
      </c>
      <c r="G107" s="184">
        <v>7.44</v>
      </c>
      <c r="H107" s="66">
        <v>36.26</v>
      </c>
      <c r="I107" s="248">
        <v>0.02</v>
      </c>
      <c r="J107" s="62">
        <v>2.4E-2</v>
      </c>
      <c r="K107" s="62">
        <v>0.08</v>
      </c>
      <c r="L107" s="62">
        <v>0</v>
      </c>
      <c r="M107" s="107">
        <v>0</v>
      </c>
      <c r="N107" s="61">
        <v>6.8</v>
      </c>
      <c r="O107" s="62">
        <v>24</v>
      </c>
      <c r="P107" s="62">
        <v>8.1999999999999993</v>
      </c>
      <c r="Q107" s="62">
        <v>0.46</v>
      </c>
      <c r="R107" s="62">
        <v>73.5</v>
      </c>
      <c r="S107" s="62">
        <v>2E-3</v>
      </c>
      <c r="T107" s="62">
        <v>2E-3</v>
      </c>
      <c r="U107" s="63">
        <v>1.2E-2</v>
      </c>
    </row>
    <row r="108" spans="2:21" ht="24.75" customHeight="1" x14ac:dyDescent="0.3">
      <c r="B108" s="257"/>
      <c r="C108" s="270" t="s">
        <v>2</v>
      </c>
      <c r="D108" s="259">
        <f>SUM(D103:D107)</f>
        <v>550</v>
      </c>
      <c r="E108" s="271">
        <f>SUM(E103:E107)</f>
        <v>27.54</v>
      </c>
      <c r="F108" s="261">
        <f>SUM(F103:F107)</f>
        <v>24.139999999999997</v>
      </c>
      <c r="G108" s="264">
        <f>SUM(G103:G107)</f>
        <v>88.64</v>
      </c>
      <c r="H108" s="263">
        <f>SUM(H103:H107)</f>
        <v>689.18</v>
      </c>
      <c r="I108" s="264">
        <f t="shared" ref="I108:U108" si="8">SUM(I103:I107)</f>
        <v>0.57800000000000007</v>
      </c>
      <c r="J108" s="264">
        <f t="shared" si="8"/>
        <v>0.27200000000000002</v>
      </c>
      <c r="K108" s="264">
        <f t="shared" si="8"/>
        <v>8.58</v>
      </c>
      <c r="L108" s="264">
        <f t="shared" si="8"/>
        <v>45.005000000000003</v>
      </c>
      <c r="M108" s="262">
        <f t="shared" si="8"/>
        <v>0.14799999999999999</v>
      </c>
      <c r="N108" s="260">
        <f t="shared" si="8"/>
        <v>73.92</v>
      </c>
      <c r="O108" s="264">
        <f t="shared" si="8"/>
        <v>222.70000000000002</v>
      </c>
      <c r="P108" s="264">
        <f t="shared" si="8"/>
        <v>56.129999999999995</v>
      </c>
      <c r="Q108" s="264">
        <f t="shared" si="8"/>
        <v>3.32</v>
      </c>
      <c r="R108" s="264">
        <f t="shared" si="8"/>
        <v>298.22700000000003</v>
      </c>
      <c r="S108" s="264">
        <f t="shared" si="8"/>
        <v>8.4000000000000012E-3</v>
      </c>
      <c r="T108" s="264">
        <f t="shared" si="8"/>
        <v>8.199999999999999E-3</v>
      </c>
      <c r="U108" s="262">
        <f t="shared" si="8"/>
        <v>0.153</v>
      </c>
    </row>
    <row r="109" spans="2:21" ht="27" customHeight="1" thickBot="1" x14ac:dyDescent="0.35">
      <c r="B109" s="96"/>
      <c r="C109" s="212" t="s">
        <v>3</v>
      </c>
      <c r="D109" s="96"/>
      <c r="E109" s="97"/>
      <c r="F109" s="98"/>
      <c r="G109" s="99"/>
      <c r="H109" s="152">
        <f>H108*100/2720</f>
        <v>25.337499999999999</v>
      </c>
      <c r="I109" s="97"/>
      <c r="J109" s="98"/>
      <c r="K109" s="98"/>
      <c r="L109" s="98"/>
      <c r="M109" s="99"/>
      <c r="N109" s="100"/>
      <c r="O109" s="98"/>
      <c r="P109" s="98"/>
      <c r="Q109" s="98"/>
      <c r="R109" s="98"/>
      <c r="S109" s="98"/>
      <c r="T109" s="98"/>
      <c r="U109" s="99"/>
    </row>
    <row r="110" spans="2:21" ht="28.5" customHeight="1" thickBot="1" x14ac:dyDescent="0.35">
      <c r="B110" s="231"/>
      <c r="C110" s="207" t="s">
        <v>63</v>
      </c>
      <c r="D110" s="232"/>
      <c r="E110" s="233"/>
      <c r="F110" s="233"/>
      <c r="G110" s="233"/>
      <c r="H110" s="232"/>
      <c r="I110" s="233"/>
      <c r="J110" s="233"/>
      <c r="K110" s="233"/>
      <c r="L110" s="234"/>
      <c r="M110" s="233"/>
      <c r="N110" s="233"/>
      <c r="O110" s="233"/>
      <c r="P110" s="233"/>
      <c r="Q110" s="233"/>
      <c r="R110" s="233"/>
      <c r="S110" s="233"/>
      <c r="T110" s="233"/>
      <c r="U110" s="235"/>
    </row>
    <row r="111" spans="2:21" ht="38.25" customHeight="1" x14ac:dyDescent="0.3">
      <c r="B111" s="386" t="s">
        <v>229</v>
      </c>
      <c r="C111" s="108" t="s">
        <v>260</v>
      </c>
      <c r="D111" s="109" t="s">
        <v>92</v>
      </c>
      <c r="E111" s="110" t="s">
        <v>230</v>
      </c>
      <c r="F111" s="111" t="s">
        <v>231</v>
      </c>
      <c r="G111" s="112" t="s">
        <v>232</v>
      </c>
      <c r="H111" s="109" t="s">
        <v>233</v>
      </c>
      <c r="I111" s="110" t="s">
        <v>234</v>
      </c>
      <c r="J111" s="111" t="s">
        <v>93</v>
      </c>
      <c r="K111" s="113" t="s">
        <v>235</v>
      </c>
      <c r="L111" s="111" t="s">
        <v>94</v>
      </c>
      <c r="M111" s="426" t="s">
        <v>95</v>
      </c>
      <c r="N111" s="113" t="s">
        <v>236</v>
      </c>
      <c r="O111" s="111" t="s">
        <v>237</v>
      </c>
      <c r="P111" s="113" t="s">
        <v>238</v>
      </c>
      <c r="Q111" s="111" t="s">
        <v>239</v>
      </c>
      <c r="R111" s="111" t="s">
        <v>96</v>
      </c>
      <c r="S111" s="113" t="s">
        <v>97</v>
      </c>
      <c r="T111" s="111" t="s">
        <v>98</v>
      </c>
      <c r="U111" s="426" t="s">
        <v>99</v>
      </c>
    </row>
    <row r="112" spans="2:21" ht="28.5" customHeight="1" x14ac:dyDescent="0.25">
      <c r="B112" s="196" t="s">
        <v>216</v>
      </c>
      <c r="C112" s="176" t="s">
        <v>219</v>
      </c>
      <c r="D112" s="34" t="s">
        <v>261</v>
      </c>
      <c r="E112" s="35">
        <v>22.24</v>
      </c>
      <c r="F112" s="36">
        <v>20.13</v>
      </c>
      <c r="G112" s="37">
        <v>3.73</v>
      </c>
      <c r="H112" s="177">
        <v>285.05</v>
      </c>
      <c r="I112" s="87">
        <v>0.09</v>
      </c>
      <c r="J112" s="35">
        <v>0.15</v>
      </c>
      <c r="K112" s="36">
        <v>2.81</v>
      </c>
      <c r="L112" s="36">
        <v>0</v>
      </c>
      <c r="M112" s="86">
        <v>0</v>
      </c>
      <c r="N112" s="87">
        <v>14.91</v>
      </c>
      <c r="O112" s="36">
        <v>514.13</v>
      </c>
      <c r="P112" s="36">
        <v>32.14</v>
      </c>
      <c r="Q112" s="36">
        <v>3.54</v>
      </c>
      <c r="R112" s="419">
        <v>405</v>
      </c>
      <c r="S112" s="419">
        <v>3.0000000000000001E-3</v>
      </c>
      <c r="T112" s="419">
        <v>4.6999999999999999E-4</v>
      </c>
      <c r="U112" s="420">
        <v>0.06</v>
      </c>
    </row>
    <row r="113" spans="2:21" ht="38.25" customHeight="1" x14ac:dyDescent="0.3">
      <c r="B113" s="91" t="s">
        <v>216</v>
      </c>
      <c r="C113" s="46" t="s">
        <v>259</v>
      </c>
      <c r="D113" s="91">
        <v>200</v>
      </c>
      <c r="E113" s="106">
        <v>5.27</v>
      </c>
      <c r="F113" s="49">
        <v>6.67</v>
      </c>
      <c r="G113" s="191">
        <v>29.9</v>
      </c>
      <c r="H113" s="92">
        <v>200.8</v>
      </c>
      <c r="I113" s="291">
        <v>0.24</v>
      </c>
      <c r="J113" s="289">
        <v>0.14699999999999999</v>
      </c>
      <c r="K113" s="289">
        <v>42.26</v>
      </c>
      <c r="L113" s="289">
        <v>44</v>
      </c>
      <c r="M113" s="292">
        <v>0.107</v>
      </c>
      <c r="N113" s="291">
        <v>80.37</v>
      </c>
      <c r="O113" s="289">
        <v>224.36</v>
      </c>
      <c r="P113" s="289">
        <v>48.58</v>
      </c>
      <c r="Q113" s="289">
        <v>1.88</v>
      </c>
      <c r="R113" s="289">
        <v>1073.8699999999999</v>
      </c>
      <c r="S113" s="289">
        <v>2.7E-2</v>
      </c>
      <c r="T113" s="289">
        <v>0</v>
      </c>
      <c r="U113" s="290">
        <v>6.7000000000000004E-2</v>
      </c>
    </row>
    <row r="114" spans="2:21" ht="27" customHeight="1" x14ac:dyDescent="0.25">
      <c r="B114" s="91" t="s">
        <v>216</v>
      </c>
      <c r="C114" s="93" t="s">
        <v>43</v>
      </c>
      <c r="D114" s="47">
        <v>200</v>
      </c>
      <c r="E114" s="48">
        <v>0.2</v>
      </c>
      <c r="F114" s="49">
        <v>0</v>
      </c>
      <c r="G114" s="89">
        <v>16.7</v>
      </c>
      <c r="H114" s="51">
        <v>67.72</v>
      </c>
      <c r="I114" s="48">
        <v>0</v>
      </c>
      <c r="J114" s="48">
        <v>0</v>
      </c>
      <c r="K114" s="49">
        <v>98</v>
      </c>
      <c r="L114" s="49">
        <v>0</v>
      </c>
      <c r="M114" s="89">
        <v>0</v>
      </c>
      <c r="N114" s="106">
        <v>12.8</v>
      </c>
      <c r="O114" s="49">
        <v>12.24</v>
      </c>
      <c r="P114" s="49">
        <v>1.74</v>
      </c>
      <c r="Q114" s="49">
        <v>0.48</v>
      </c>
      <c r="R114" s="49">
        <v>0.72</v>
      </c>
      <c r="S114" s="49">
        <v>0</v>
      </c>
      <c r="T114" s="49">
        <v>0</v>
      </c>
      <c r="U114" s="89">
        <v>0</v>
      </c>
    </row>
    <row r="115" spans="2:21" ht="24" customHeight="1" x14ac:dyDescent="0.3">
      <c r="B115" s="65" t="s">
        <v>216</v>
      </c>
      <c r="C115" s="304" t="s">
        <v>18</v>
      </c>
      <c r="D115" s="56">
        <v>20</v>
      </c>
      <c r="E115" s="136">
        <v>1.42</v>
      </c>
      <c r="F115" s="58">
        <v>0.14000000000000001</v>
      </c>
      <c r="G115" s="95">
        <v>8.84</v>
      </c>
      <c r="H115" s="60">
        <v>48</v>
      </c>
      <c r="I115" s="248">
        <v>0.02</v>
      </c>
      <c r="J115" s="62">
        <v>7.0000000000000001E-3</v>
      </c>
      <c r="K115" s="62">
        <v>0</v>
      </c>
      <c r="L115" s="62">
        <v>0</v>
      </c>
      <c r="M115" s="107">
        <v>0</v>
      </c>
      <c r="N115" s="61">
        <v>7.4</v>
      </c>
      <c r="O115" s="62">
        <v>43.6</v>
      </c>
      <c r="P115" s="62">
        <v>13</v>
      </c>
      <c r="Q115" s="62">
        <v>0.56000000000000005</v>
      </c>
      <c r="R115" s="62">
        <v>18.600000000000001</v>
      </c>
      <c r="S115" s="62">
        <v>1E-3</v>
      </c>
      <c r="T115" s="62">
        <v>2E-3</v>
      </c>
      <c r="U115" s="63">
        <v>0</v>
      </c>
    </row>
    <row r="116" spans="2:21" ht="24.75" customHeight="1" x14ac:dyDescent="0.3">
      <c r="B116" s="242"/>
      <c r="C116" s="276" t="s">
        <v>2</v>
      </c>
      <c r="D116" s="67">
        <v>580</v>
      </c>
      <c r="E116" s="61">
        <v>29.52</v>
      </c>
      <c r="F116" s="58">
        <v>26.99</v>
      </c>
      <c r="G116" s="248">
        <v>60.21</v>
      </c>
      <c r="H116" s="431">
        <v>607.77</v>
      </c>
      <c r="I116" s="432">
        <v>0.36</v>
      </c>
      <c r="J116" s="62">
        <v>0.32</v>
      </c>
      <c r="K116" s="62">
        <v>144.79</v>
      </c>
      <c r="L116" s="62">
        <f>SUM(L111:L115)</f>
        <v>44</v>
      </c>
      <c r="M116" s="248">
        <f>SUM(M111:M115)</f>
        <v>0.107</v>
      </c>
      <c r="N116" s="432">
        <v>123.86</v>
      </c>
      <c r="O116" s="62">
        <v>796.05</v>
      </c>
      <c r="P116" s="62">
        <v>102.77</v>
      </c>
      <c r="Q116" s="62">
        <v>6.72</v>
      </c>
      <c r="R116" s="62">
        <v>1615.79</v>
      </c>
      <c r="S116" s="62">
        <f>SUM(S111:S115)</f>
        <v>3.1E-2</v>
      </c>
      <c r="T116" s="62">
        <v>3.0000000000000001E-3</v>
      </c>
      <c r="U116" s="433">
        <v>0.32700000000000001</v>
      </c>
    </row>
    <row r="117" spans="2:21" ht="28.5" customHeight="1" thickBot="1" x14ac:dyDescent="0.35">
      <c r="B117" s="282"/>
      <c r="C117" s="160" t="s">
        <v>3</v>
      </c>
      <c r="D117" s="282"/>
      <c r="E117" s="72"/>
      <c r="F117" s="283"/>
      <c r="G117" s="284"/>
      <c r="H117" s="165">
        <f>H116*100/2720</f>
        <v>22.344485294117646</v>
      </c>
      <c r="I117" s="73"/>
      <c r="J117" s="73"/>
      <c r="K117" s="74"/>
      <c r="L117" s="74"/>
      <c r="M117" s="75"/>
      <c r="N117" s="202"/>
      <c r="O117" s="74"/>
      <c r="P117" s="74"/>
      <c r="Q117" s="74"/>
      <c r="R117" s="74"/>
      <c r="S117" s="74"/>
      <c r="T117" s="74"/>
      <c r="U117" s="75"/>
    </row>
    <row r="118" spans="2:21" ht="24.75" customHeight="1" thickBot="1" x14ac:dyDescent="0.35">
      <c r="B118" s="265"/>
      <c r="C118" s="208" t="s">
        <v>65</v>
      </c>
      <c r="D118" s="266"/>
      <c r="E118" s="266"/>
      <c r="F118" s="266"/>
      <c r="G118" s="266"/>
      <c r="H118" s="267"/>
      <c r="I118" s="266"/>
      <c r="J118" s="266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9"/>
    </row>
    <row r="119" spans="2:21" ht="41.25" customHeight="1" x14ac:dyDescent="0.3">
      <c r="B119" s="253" t="s">
        <v>220</v>
      </c>
      <c r="C119" s="176" t="s">
        <v>86</v>
      </c>
      <c r="D119" s="253" t="s">
        <v>87</v>
      </c>
      <c r="E119" s="350" t="s">
        <v>165</v>
      </c>
      <c r="F119" s="351" t="s">
        <v>166</v>
      </c>
      <c r="G119" s="352" t="s">
        <v>167</v>
      </c>
      <c r="H119" s="353" t="s">
        <v>168</v>
      </c>
      <c r="I119" s="350" t="s">
        <v>169</v>
      </c>
      <c r="J119" s="351" t="s">
        <v>170</v>
      </c>
      <c r="K119" s="351" t="s">
        <v>171</v>
      </c>
      <c r="L119" s="351" t="s">
        <v>172</v>
      </c>
      <c r="M119" s="366" t="s">
        <v>173</v>
      </c>
      <c r="N119" s="350" t="s">
        <v>174</v>
      </c>
      <c r="O119" s="351" t="s">
        <v>175</v>
      </c>
      <c r="P119" s="351" t="s">
        <v>176</v>
      </c>
      <c r="Q119" s="351" t="s">
        <v>177</v>
      </c>
      <c r="R119" s="111" t="s">
        <v>178</v>
      </c>
      <c r="S119" s="111" t="s">
        <v>179</v>
      </c>
      <c r="T119" s="111" t="s">
        <v>180</v>
      </c>
      <c r="U119" s="356" t="s">
        <v>181</v>
      </c>
    </row>
    <row r="120" spans="2:21" ht="44.25" customHeight="1" x14ac:dyDescent="0.3">
      <c r="B120" s="91">
        <v>511</v>
      </c>
      <c r="C120" s="179" t="s">
        <v>44</v>
      </c>
      <c r="D120" s="91">
        <v>200</v>
      </c>
      <c r="E120" s="48">
        <v>4.88</v>
      </c>
      <c r="F120" s="49">
        <v>6.9</v>
      </c>
      <c r="G120" s="89">
        <v>51.33</v>
      </c>
      <c r="H120" s="92">
        <v>292</v>
      </c>
      <c r="I120" s="294">
        <v>0.03</v>
      </c>
      <c r="J120" s="295">
        <v>0.04</v>
      </c>
      <c r="K120" s="296">
        <v>0</v>
      </c>
      <c r="L120" s="296">
        <v>0.28000000000000003</v>
      </c>
      <c r="M120" s="297">
        <v>0.107</v>
      </c>
      <c r="N120" s="294">
        <v>76.900000000000006</v>
      </c>
      <c r="O120" s="296">
        <v>123.6</v>
      </c>
      <c r="P120" s="296">
        <v>21.6</v>
      </c>
      <c r="Q120" s="296">
        <v>1</v>
      </c>
      <c r="R120" s="296">
        <v>0.69399999999999995</v>
      </c>
      <c r="S120" s="296">
        <v>0</v>
      </c>
      <c r="T120" s="296">
        <v>1.0999999999999999E-2</v>
      </c>
      <c r="U120" s="298">
        <v>3.5999999999999997E-2</v>
      </c>
    </row>
    <row r="121" spans="2:21" ht="26.25" customHeight="1" x14ac:dyDescent="0.3">
      <c r="B121" s="91">
        <v>629</v>
      </c>
      <c r="C121" s="181" t="s">
        <v>0</v>
      </c>
      <c r="D121" s="47" t="s">
        <v>268</v>
      </c>
      <c r="E121" s="48">
        <v>0.24</v>
      </c>
      <c r="F121" s="49">
        <v>0.05</v>
      </c>
      <c r="G121" s="89">
        <v>13.88</v>
      </c>
      <c r="H121" s="182">
        <v>56.93</v>
      </c>
      <c r="I121" s="52">
        <v>0</v>
      </c>
      <c r="J121" s="53">
        <v>0</v>
      </c>
      <c r="K121" s="53">
        <v>2.8</v>
      </c>
      <c r="L121" s="53">
        <v>0.64</v>
      </c>
      <c r="M121" s="54">
        <v>0</v>
      </c>
      <c r="N121" s="55">
        <v>8.1999999999999993</v>
      </c>
      <c r="O121" s="53">
        <v>9.7799999999999994</v>
      </c>
      <c r="P121" s="53">
        <v>5.24</v>
      </c>
      <c r="Q121" s="53">
        <v>0.91</v>
      </c>
      <c r="R121" s="53">
        <v>15.34</v>
      </c>
      <c r="S121" s="53">
        <v>0</v>
      </c>
      <c r="T121" s="53">
        <v>0</v>
      </c>
      <c r="U121" s="54">
        <v>0</v>
      </c>
    </row>
    <row r="122" spans="2:21" ht="27.75" customHeight="1" x14ac:dyDescent="0.3">
      <c r="B122" s="388" t="s">
        <v>216</v>
      </c>
      <c r="C122" s="183" t="s">
        <v>18</v>
      </c>
      <c r="D122" s="56">
        <v>30</v>
      </c>
      <c r="E122" s="136">
        <v>2.13</v>
      </c>
      <c r="F122" s="58">
        <v>0.21</v>
      </c>
      <c r="G122" s="184">
        <v>13.26</v>
      </c>
      <c r="H122" s="60">
        <v>72</v>
      </c>
      <c r="I122" s="248">
        <v>0.03</v>
      </c>
      <c r="J122" s="62">
        <v>0.01</v>
      </c>
      <c r="K122" s="62">
        <v>0</v>
      </c>
      <c r="L122" s="62">
        <v>0</v>
      </c>
      <c r="M122" s="107">
        <v>0</v>
      </c>
      <c r="N122" s="61">
        <v>11.1</v>
      </c>
      <c r="O122" s="62">
        <v>65.400000000000006</v>
      </c>
      <c r="P122" s="62">
        <v>19.5</v>
      </c>
      <c r="Q122" s="62">
        <v>0.84</v>
      </c>
      <c r="R122" s="62">
        <v>27.9</v>
      </c>
      <c r="S122" s="62">
        <v>1E-3</v>
      </c>
      <c r="T122" s="62">
        <v>2E-3</v>
      </c>
      <c r="U122" s="63">
        <v>0</v>
      </c>
    </row>
    <row r="123" spans="2:21" ht="28.5" customHeight="1" x14ac:dyDescent="0.3">
      <c r="B123" s="388" t="s">
        <v>216</v>
      </c>
      <c r="C123" s="183" t="s">
        <v>17</v>
      </c>
      <c r="D123" s="65">
        <v>20</v>
      </c>
      <c r="E123" s="136">
        <v>1.1399999999999999</v>
      </c>
      <c r="F123" s="58">
        <v>0.22</v>
      </c>
      <c r="G123" s="184">
        <v>7.44</v>
      </c>
      <c r="H123" s="66">
        <v>36.26</v>
      </c>
      <c r="I123" s="248">
        <v>0.02</v>
      </c>
      <c r="J123" s="62">
        <v>2.4E-2</v>
      </c>
      <c r="K123" s="62">
        <v>0.08</v>
      </c>
      <c r="L123" s="62">
        <v>0</v>
      </c>
      <c r="M123" s="107">
        <v>0</v>
      </c>
      <c r="N123" s="61">
        <v>6.8</v>
      </c>
      <c r="O123" s="62">
        <v>24</v>
      </c>
      <c r="P123" s="62">
        <v>8.1999999999999993</v>
      </c>
      <c r="Q123" s="62">
        <v>0.46</v>
      </c>
      <c r="R123" s="62">
        <v>73.5</v>
      </c>
      <c r="S123" s="62">
        <v>2E-3</v>
      </c>
      <c r="T123" s="62">
        <v>2E-3</v>
      </c>
      <c r="U123" s="63">
        <v>1.2E-2</v>
      </c>
    </row>
    <row r="124" spans="2:21" ht="28.5" customHeight="1" x14ac:dyDescent="0.3">
      <c r="B124" s="257"/>
      <c r="C124" s="258" t="s">
        <v>2</v>
      </c>
      <c r="D124" s="259">
        <v>550</v>
      </c>
      <c r="E124" s="246">
        <v>23.99</v>
      </c>
      <c r="F124" s="244">
        <v>27.88</v>
      </c>
      <c r="G124" s="434">
        <v>93.91</v>
      </c>
      <c r="H124" s="435">
        <v>736.49</v>
      </c>
      <c r="I124" s="246">
        <v>0.124</v>
      </c>
      <c r="J124" s="243">
        <v>8.1000000000000003E-2</v>
      </c>
      <c r="K124" s="243">
        <v>5.74</v>
      </c>
      <c r="L124" s="243">
        <v>23.52</v>
      </c>
      <c r="M124" s="434">
        <v>0.20699999999999999</v>
      </c>
      <c r="N124" s="246">
        <v>150.19999999999999</v>
      </c>
      <c r="O124" s="243">
        <v>300.18</v>
      </c>
      <c r="P124" s="243">
        <v>81.94</v>
      </c>
      <c r="Q124" s="243">
        <v>3.91</v>
      </c>
      <c r="R124" s="243">
        <v>301.82</v>
      </c>
      <c r="S124" s="243">
        <v>6.0000000000000001E-3</v>
      </c>
      <c r="T124" s="243">
        <v>1.6E-2</v>
      </c>
      <c r="U124" s="434">
        <v>0.40799999999999997</v>
      </c>
    </row>
    <row r="125" spans="2:21" ht="33" customHeight="1" thickBot="1" x14ac:dyDescent="0.35">
      <c r="B125" s="96"/>
      <c r="C125" s="272" t="s">
        <v>3</v>
      </c>
      <c r="D125" s="96"/>
      <c r="E125" s="100"/>
      <c r="F125" s="98"/>
      <c r="G125" s="193"/>
      <c r="H125" s="152">
        <f>H124*100/2720</f>
        <v>27.076838235294119</v>
      </c>
      <c r="I125" s="100"/>
      <c r="J125" s="98"/>
      <c r="K125" s="98"/>
      <c r="L125" s="98"/>
      <c r="M125" s="99"/>
      <c r="N125" s="100"/>
      <c r="O125" s="98"/>
      <c r="P125" s="98"/>
      <c r="Q125" s="98"/>
      <c r="R125" s="98"/>
      <c r="S125" s="98"/>
      <c r="T125" s="98"/>
      <c r="U125" s="99"/>
    </row>
    <row r="126" spans="2:21" ht="28.5" customHeight="1" thickBot="1" x14ac:dyDescent="0.35">
      <c r="B126" s="299"/>
      <c r="C126" s="208" t="s">
        <v>66</v>
      </c>
      <c r="D126" s="300"/>
      <c r="E126" s="300"/>
      <c r="F126" s="300"/>
      <c r="G126" s="300"/>
      <c r="H126" s="301"/>
      <c r="I126" s="300"/>
      <c r="J126" s="300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3"/>
    </row>
    <row r="127" spans="2:21" ht="38.25" customHeight="1" x14ac:dyDescent="0.3">
      <c r="B127" s="386" t="s">
        <v>229</v>
      </c>
      <c r="C127" s="108" t="s">
        <v>260</v>
      </c>
      <c r="D127" s="109" t="s">
        <v>92</v>
      </c>
      <c r="E127" s="110" t="s">
        <v>230</v>
      </c>
      <c r="F127" s="111" t="s">
        <v>231</v>
      </c>
      <c r="G127" s="112" t="s">
        <v>232</v>
      </c>
      <c r="H127" s="109" t="s">
        <v>233</v>
      </c>
      <c r="I127" s="110" t="s">
        <v>234</v>
      </c>
      <c r="J127" s="111" t="s">
        <v>93</v>
      </c>
      <c r="K127" s="113" t="s">
        <v>235</v>
      </c>
      <c r="L127" s="111" t="s">
        <v>94</v>
      </c>
      <c r="M127" s="426" t="s">
        <v>95</v>
      </c>
      <c r="N127" s="113" t="s">
        <v>236</v>
      </c>
      <c r="O127" s="111" t="s">
        <v>237</v>
      </c>
      <c r="P127" s="113" t="s">
        <v>238</v>
      </c>
      <c r="Q127" s="111" t="s">
        <v>239</v>
      </c>
      <c r="R127" s="111" t="s">
        <v>96</v>
      </c>
      <c r="S127" s="113" t="s">
        <v>97</v>
      </c>
      <c r="T127" s="111" t="s">
        <v>98</v>
      </c>
      <c r="U127" s="115" t="s">
        <v>99</v>
      </c>
    </row>
    <row r="128" spans="2:21" ht="37.5" customHeight="1" x14ac:dyDescent="0.3">
      <c r="B128" s="196" t="s">
        <v>225</v>
      </c>
      <c r="C128" s="176" t="s">
        <v>88</v>
      </c>
      <c r="D128" s="34" t="s">
        <v>89</v>
      </c>
      <c r="E128" s="421" t="s">
        <v>182</v>
      </c>
      <c r="F128" s="419" t="s">
        <v>183</v>
      </c>
      <c r="G128" s="420" t="s">
        <v>184</v>
      </c>
      <c r="H128" s="422" t="s">
        <v>221</v>
      </c>
      <c r="I128" s="421" t="s">
        <v>185</v>
      </c>
      <c r="J128" s="419" t="s">
        <v>186</v>
      </c>
      <c r="K128" s="419" t="s">
        <v>187</v>
      </c>
      <c r="L128" s="419" t="s">
        <v>188</v>
      </c>
      <c r="M128" s="423" t="s">
        <v>189</v>
      </c>
      <c r="N128" s="421" t="s">
        <v>190</v>
      </c>
      <c r="O128" s="419" t="s">
        <v>191</v>
      </c>
      <c r="P128" s="419" t="s">
        <v>192</v>
      </c>
      <c r="Q128" s="419" t="s">
        <v>193</v>
      </c>
      <c r="R128" s="424" t="s">
        <v>194</v>
      </c>
      <c r="S128" s="424" t="s">
        <v>195</v>
      </c>
      <c r="T128" s="424" t="s">
        <v>196</v>
      </c>
      <c r="U128" s="425" t="s">
        <v>197</v>
      </c>
    </row>
    <row r="129" spans="2:21" ht="27.75" customHeight="1" x14ac:dyDescent="0.3">
      <c r="B129" s="337">
        <v>312</v>
      </c>
      <c r="C129" s="90" t="s">
        <v>257</v>
      </c>
      <c r="D129" s="91">
        <v>200</v>
      </c>
      <c r="E129" s="48">
        <v>4.07</v>
      </c>
      <c r="F129" s="49">
        <v>6.34</v>
      </c>
      <c r="G129" s="89">
        <v>26.73</v>
      </c>
      <c r="H129" s="92">
        <v>180.2</v>
      </c>
      <c r="I129" s="294">
        <v>0.21</v>
      </c>
      <c r="J129" s="295">
        <v>0.16</v>
      </c>
      <c r="K129" s="296">
        <v>34.380000000000003</v>
      </c>
      <c r="L129" s="296">
        <v>44.3</v>
      </c>
      <c r="M129" s="297">
        <v>0.13400000000000001</v>
      </c>
      <c r="N129" s="294">
        <v>53.94</v>
      </c>
      <c r="O129" s="296">
        <v>127.51</v>
      </c>
      <c r="P129" s="296">
        <v>43.53</v>
      </c>
      <c r="Q129" s="296">
        <v>1.58</v>
      </c>
      <c r="R129" s="296">
        <v>935.2</v>
      </c>
      <c r="S129" s="296">
        <v>1.0999999999999999E-2</v>
      </c>
      <c r="T129" s="296">
        <v>3.0000000000000001E-3</v>
      </c>
      <c r="U129" s="298">
        <v>5.6000000000000001E-2</v>
      </c>
    </row>
    <row r="130" spans="2:21" ht="27.75" customHeight="1" x14ac:dyDescent="0.3">
      <c r="B130" s="91">
        <v>493</v>
      </c>
      <c r="C130" s="46" t="s">
        <v>31</v>
      </c>
      <c r="D130" s="47">
        <v>200</v>
      </c>
      <c r="E130" s="106">
        <v>0.2</v>
      </c>
      <c r="F130" s="49">
        <v>0</v>
      </c>
      <c r="G130" s="191">
        <v>14</v>
      </c>
      <c r="H130" s="51">
        <v>56</v>
      </c>
      <c r="I130" s="61">
        <v>0</v>
      </c>
      <c r="J130" s="248">
        <v>0</v>
      </c>
      <c r="K130" s="62">
        <v>0</v>
      </c>
      <c r="L130" s="62">
        <v>0</v>
      </c>
      <c r="M130" s="63">
        <v>0</v>
      </c>
      <c r="N130" s="61">
        <v>0.46</v>
      </c>
      <c r="O130" s="62">
        <v>0</v>
      </c>
      <c r="P130" s="62">
        <v>0.09</v>
      </c>
      <c r="Q130" s="62">
        <v>0.06</v>
      </c>
      <c r="R130" s="62">
        <v>0.68</v>
      </c>
      <c r="S130" s="62">
        <v>0</v>
      </c>
      <c r="T130" s="62">
        <v>0</v>
      </c>
      <c r="U130" s="63">
        <v>0</v>
      </c>
    </row>
    <row r="131" spans="2:21" ht="31.5" customHeight="1" x14ac:dyDescent="0.3">
      <c r="B131" s="388" t="s">
        <v>216</v>
      </c>
      <c r="C131" s="304" t="s">
        <v>18</v>
      </c>
      <c r="D131" s="56">
        <v>20</v>
      </c>
      <c r="E131" s="136">
        <v>1.42</v>
      </c>
      <c r="F131" s="58">
        <v>0.14000000000000001</v>
      </c>
      <c r="G131" s="95">
        <v>8.84</v>
      </c>
      <c r="H131" s="60">
        <v>48</v>
      </c>
      <c r="I131" s="248">
        <v>0.02</v>
      </c>
      <c r="J131" s="62">
        <v>7.0000000000000001E-3</v>
      </c>
      <c r="K131" s="62">
        <v>0</v>
      </c>
      <c r="L131" s="62">
        <v>0</v>
      </c>
      <c r="M131" s="107">
        <v>0</v>
      </c>
      <c r="N131" s="61">
        <v>7.4</v>
      </c>
      <c r="O131" s="62">
        <v>43.6</v>
      </c>
      <c r="P131" s="62">
        <v>13</v>
      </c>
      <c r="Q131" s="62">
        <v>0.56000000000000005</v>
      </c>
      <c r="R131" s="62">
        <v>18.600000000000001</v>
      </c>
      <c r="S131" s="62">
        <v>1E-3</v>
      </c>
      <c r="T131" s="62">
        <v>2E-3</v>
      </c>
      <c r="U131" s="63">
        <v>0</v>
      </c>
    </row>
    <row r="132" spans="2:21" ht="29.25" customHeight="1" x14ac:dyDescent="0.3">
      <c r="B132" s="257"/>
      <c r="C132" s="270" t="s">
        <v>2</v>
      </c>
      <c r="D132" s="259">
        <v>580</v>
      </c>
      <c r="E132" s="260">
        <v>24.08</v>
      </c>
      <c r="F132" s="261">
        <v>35.69</v>
      </c>
      <c r="G132" s="305">
        <v>51.79</v>
      </c>
      <c r="H132" s="263">
        <v>629.5</v>
      </c>
      <c r="I132" s="260">
        <v>0.49</v>
      </c>
      <c r="J132" s="261">
        <v>0.28999999999999998</v>
      </c>
      <c r="K132" s="261">
        <v>37.880000000000003</v>
      </c>
      <c r="L132" s="261">
        <v>59.3</v>
      </c>
      <c r="M132" s="306">
        <v>1.0940000000000001</v>
      </c>
      <c r="N132" s="260">
        <v>96.18</v>
      </c>
      <c r="O132" s="261">
        <v>373.83</v>
      </c>
      <c r="P132" s="261">
        <v>90.43</v>
      </c>
      <c r="Q132" s="261">
        <v>4.5599999999999996</v>
      </c>
      <c r="R132" s="261">
        <v>1266.19</v>
      </c>
      <c r="S132" s="261">
        <v>1.7000000000000001E-2</v>
      </c>
      <c r="T132" s="261">
        <v>3.3000000000000002E-2</v>
      </c>
      <c r="U132" s="305">
        <v>0.316</v>
      </c>
    </row>
    <row r="133" spans="2:21" ht="28.5" customHeight="1" x14ac:dyDescent="0.3">
      <c r="B133" s="257"/>
      <c r="C133" s="320" t="s">
        <v>3</v>
      </c>
      <c r="D133" s="257"/>
      <c r="E133" s="307"/>
      <c r="F133" s="308"/>
      <c r="G133" s="309"/>
      <c r="H133" s="310">
        <f>H132*100/2720</f>
        <v>23.143382352941178</v>
      </c>
      <c r="I133" s="307"/>
      <c r="J133" s="308"/>
      <c r="K133" s="308"/>
      <c r="L133" s="308"/>
      <c r="M133" s="311"/>
      <c r="N133" s="307"/>
      <c r="O133" s="308"/>
      <c r="P133" s="308"/>
      <c r="Q133" s="308"/>
      <c r="R133" s="308"/>
      <c r="S133" s="308"/>
      <c r="T133" s="308"/>
      <c r="U133" s="309"/>
    </row>
    <row r="134" spans="2:21" ht="45" customHeight="1" thickBot="1" x14ac:dyDescent="0.35">
      <c r="B134" s="312"/>
      <c r="C134" s="313" t="s">
        <v>53</v>
      </c>
      <c r="D134" s="314"/>
      <c r="E134" s="315"/>
      <c r="F134" s="316"/>
      <c r="G134" s="317"/>
      <c r="H134" s="318">
        <f>(H101+H109+H117+H125+H133)/5</f>
        <v>24.965073529411761</v>
      </c>
      <c r="I134" s="315"/>
      <c r="J134" s="316"/>
      <c r="K134" s="316"/>
      <c r="L134" s="316"/>
      <c r="M134" s="319"/>
      <c r="N134" s="315"/>
      <c r="O134" s="316"/>
      <c r="P134" s="316"/>
      <c r="Q134" s="316"/>
      <c r="R134" s="316"/>
      <c r="S134" s="316"/>
      <c r="T134" s="316"/>
      <c r="U134" s="317"/>
    </row>
    <row r="135" spans="2:21" ht="22.5" customHeight="1" thickBot="1" x14ac:dyDescent="0.35">
      <c r="B135" s="413"/>
      <c r="C135" s="414"/>
      <c r="D135" s="415"/>
      <c r="E135" s="415"/>
      <c r="F135" s="415"/>
      <c r="G135" s="415"/>
      <c r="H135" s="416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</row>
    <row r="136" spans="2:21" ht="20.25" thickBot="1" x14ac:dyDescent="0.35">
      <c r="B136" s="459" t="s">
        <v>28</v>
      </c>
      <c r="C136" s="461" t="s">
        <v>16</v>
      </c>
      <c r="D136" s="463" t="s">
        <v>30</v>
      </c>
      <c r="E136" s="465" t="s">
        <v>4</v>
      </c>
      <c r="F136" s="466"/>
      <c r="G136" s="467"/>
      <c r="H136" s="463" t="s">
        <v>29</v>
      </c>
      <c r="I136" s="436" t="s">
        <v>5</v>
      </c>
      <c r="J136" s="437"/>
      <c r="K136" s="438"/>
      <c r="L136" s="438"/>
      <c r="M136" s="439"/>
      <c r="N136" s="440" t="s">
        <v>6</v>
      </c>
      <c r="O136" s="441"/>
      <c r="P136" s="441"/>
      <c r="Q136" s="441"/>
      <c r="R136" s="441"/>
      <c r="S136" s="441"/>
      <c r="T136" s="441"/>
      <c r="U136" s="442"/>
    </row>
    <row r="137" spans="2:21" ht="53.25" customHeight="1" thickBot="1" x14ac:dyDescent="0.3">
      <c r="B137" s="460"/>
      <c r="C137" s="462"/>
      <c r="D137" s="464"/>
      <c r="E137" s="203" t="s">
        <v>7</v>
      </c>
      <c r="F137" s="394" t="s">
        <v>8</v>
      </c>
      <c r="G137" s="204" t="s">
        <v>9</v>
      </c>
      <c r="H137" s="464"/>
      <c r="I137" s="205" t="s">
        <v>10</v>
      </c>
      <c r="J137" s="205" t="s">
        <v>21</v>
      </c>
      <c r="K137" s="205" t="s">
        <v>11</v>
      </c>
      <c r="L137" s="206" t="s">
        <v>22</v>
      </c>
      <c r="M137" s="205" t="s">
        <v>23</v>
      </c>
      <c r="N137" s="205" t="s">
        <v>12</v>
      </c>
      <c r="O137" s="205" t="s">
        <v>13</v>
      </c>
      <c r="P137" s="205" t="s">
        <v>14</v>
      </c>
      <c r="Q137" s="205" t="s">
        <v>15</v>
      </c>
      <c r="R137" s="205" t="s">
        <v>24</v>
      </c>
      <c r="S137" s="205" t="s">
        <v>25</v>
      </c>
      <c r="T137" s="205" t="s">
        <v>26</v>
      </c>
      <c r="U137" s="394" t="s">
        <v>27</v>
      </c>
    </row>
    <row r="138" spans="2:21" ht="24.75" customHeight="1" thickBot="1" x14ac:dyDescent="0.35">
      <c r="B138" s="321"/>
      <c r="C138" s="322" t="s">
        <v>68</v>
      </c>
      <c r="D138" s="323"/>
      <c r="E138" s="324"/>
      <c r="F138" s="324"/>
      <c r="G138" s="324"/>
      <c r="H138" s="323"/>
      <c r="I138" s="233"/>
      <c r="J138" s="233"/>
      <c r="K138" s="233"/>
      <c r="L138" s="234"/>
      <c r="M138" s="233"/>
      <c r="N138" s="233"/>
      <c r="O138" s="233"/>
      <c r="P138" s="233"/>
      <c r="Q138" s="233"/>
      <c r="R138" s="233"/>
      <c r="S138" s="233"/>
      <c r="T138" s="233"/>
      <c r="U138" s="235"/>
    </row>
    <row r="139" spans="2:21" ht="27" customHeight="1" thickBot="1" x14ac:dyDescent="0.35">
      <c r="B139" s="325"/>
      <c r="C139" s="208" t="s">
        <v>67</v>
      </c>
      <c r="D139" s="326"/>
      <c r="E139" s="327"/>
      <c r="F139" s="327"/>
      <c r="G139" s="327"/>
      <c r="H139" s="326"/>
      <c r="I139" s="327"/>
      <c r="J139" s="327"/>
      <c r="K139" s="327"/>
      <c r="L139" s="328"/>
      <c r="M139" s="327"/>
      <c r="N139" s="327"/>
      <c r="O139" s="327"/>
      <c r="P139" s="327"/>
      <c r="Q139" s="327"/>
      <c r="R139" s="327"/>
      <c r="S139" s="327"/>
      <c r="T139" s="327"/>
      <c r="U139" s="329"/>
    </row>
    <row r="140" spans="2:21" ht="38.25" customHeight="1" x14ac:dyDescent="0.3">
      <c r="B140" s="386" t="s">
        <v>229</v>
      </c>
      <c r="C140" s="108" t="s">
        <v>260</v>
      </c>
      <c r="D140" s="109" t="s">
        <v>92</v>
      </c>
      <c r="E140" s="110" t="s">
        <v>230</v>
      </c>
      <c r="F140" s="111" t="s">
        <v>231</v>
      </c>
      <c r="G140" s="112" t="s">
        <v>232</v>
      </c>
      <c r="H140" s="109" t="s">
        <v>233</v>
      </c>
      <c r="I140" s="110" t="s">
        <v>234</v>
      </c>
      <c r="J140" s="111" t="s">
        <v>93</v>
      </c>
      <c r="K140" s="113" t="s">
        <v>235</v>
      </c>
      <c r="L140" s="111" t="s">
        <v>94</v>
      </c>
      <c r="M140" s="426" t="s">
        <v>95</v>
      </c>
      <c r="N140" s="113" t="s">
        <v>236</v>
      </c>
      <c r="O140" s="111" t="s">
        <v>237</v>
      </c>
      <c r="P140" s="113" t="s">
        <v>238</v>
      </c>
      <c r="Q140" s="111" t="s">
        <v>239</v>
      </c>
      <c r="R140" s="111" t="s">
        <v>96</v>
      </c>
      <c r="S140" s="113" t="s">
        <v>97</v>
      </c>
      <c r="T140" s="111" t="s">
        <v>98</v>
      </c>
      <c r="U140" s="426" t="s">
        <v>99</v>
      </c>
    </row>
    <row r="141" spans="2:21" ht="28.5" customHeight="1" x14ac:dyDescent="0.25">
      <c r="B141" s="91" t="s">
        <v>216</v>
      </c>
      <c r="C141" s="330" t="s">
        <v>64</v>
      </c>
      <c r="D141" s="196" t="s">
        <v>263</v>
      </c>
      <c r="E141" s="87">
        <v>17.399999999999999</v>
      </c>
      <c r="F141" s="36">
        <v>17.7</v>
      </c>
      <c r="G141" s="86">
        <v>3.2</v>
      </c>
      <c r="H141" s="38">
        <v>254.3</v>
      </c>
      <c r="I141" s="35">
        <v>0.01</v>
      </c>
      <c r="J141" s="35">
        <v>1E-3</v>
      </c>
      <c r="K141" s="36">
        <v>3.94</v>
      </c>
      <c r="L141" s="36">
        <v>0</v>
      </c>
      <c r="M141" s="86">
        <v>0</v>
      </c>
      <c r="N141" s="87">
        <v>14.8</v>
      </c>
      <c r="O141" s="36">
        <v>6.4</v>
      </c>
      <c r="P141" s="36">
        <v>17.7</v>
      </c>
      <c r="Q141" s="36">
        <v>0.19</v>
      </c>
      <c r="R141" s="331">
        <v>206.55</v>
      </c>
      <c r="S141" s="331">
        <v>4.3E-3</v>
      </c>
      <c r="T141" s="331">
        <v>1.1000000000000001E-3</v>
      </c>
      <c r="U141" s="332">
        <v>0.1</v>
      </c>
    </row>
    <row r="142" spans="2:21" ht="37.5" customHeight="1" x14ac:dyDescent="0.3">
      <c r="B142" s="91" t="s">
        <v>224</v>
      </c>
      <c r="C142" s="274" t="s">
        <v>90</v>
      </c>
      <c r="D142" s="34" t="s">
        <v>267</v>
      </c>
      <c r="E142" s="429" t="s">
        <v>240</v>
      </c>
      <c r="F142" s="419" t="s">
        <v>241</v>
      </c>
      <c r="G142" s="420" t="s">
        <v>242</v>
      </c>
      <c r="H142" s="422" t="s">
        <v>243</v>
      </c>
      <c r="I142" s="43" t="s">
        <v>244</v>
      </c>
      <c r="J142" s="43" t="s">
        <v>245</v>
      </c>
      <c r="K142" s="44" t="s">
        <v>246</v>
      </c>
      <c r="L142" s="44" t="s">
        <v>247</v>
      </c>
      <c r="M142" s="430" t="s">
        <v>248</v>
      </c>
      <c r="N142" s="42" t="s">
        <v>249</v>
      </c>
      <c r="O142" s="44" t="s">
        <v>250</v>
      </c>
      <c r="P142" s="44" t="s">
        <v>251</v>
      </c>
      <c r="Q142" s="44" t="s">
        <v>252</v>
      </c>
      <c r="R142" s="44" t="s">
        <v>253</v>
      </c>
      <c r="S142" s="44" t="s">
        <v>254</v>
      </c>
      <c r="T142" s="44" t="s">
        <v>255</v>
      </c>
      <c r="U142" s="45" t="s">
        <v>256</v>
      </c>
    </row>
    <row r="143" spans="2:21" ht="30" customHeight="1" x14ac:dyDescent="0.3">
      <c r="B143" s="91">
        <v>629</v>
      </c>
      <c r="C143" s="181" t="s">
        <v>0</v>
      </c>
      <c r="D143" s="47" t="s">
        <v>268</v>
      </c>
      <c r="E143" s="48">
        <v>0.24</v>
      </c>
      <c r="F143" s="49">
        <v>0.05</v>
      </c>
      <c r="G143" s="89">
        <v>13.88</v>
      </c>
      <c r="H143" s="51">
        <v>56.93</v>
      </c>
      <c r="I143" s="55">
        <v>0</v>
      </c>
      <c r="J143" s="53">
        <v>0</v>
      </c>
      <c r="K143" s="53">
        <v>2.8</v>
      </c>
      <c r="L143" s="53">
        <v>0.64</v>
      </c>
      <c r="M143" s="54">
        <v>0</v>
      </c>
      <c r="N143" s="52">
        <v>8.1999999999999993</v>
      </c>
      <c r="O143" s="53">
        <v>9.7799999999999994</v>
      </c>
      <c r="P143" s="53">
        <v>5.24</v>
      </c>
      <c r="Q143" s="53">
        <v>0.91</v>
      </c>
      <c r="R143" s="53">
        <v>15.34</v>
      </c>
      <c r="S143" s="53">
        <v>0</v>
      </c>
      <c r="T143" s="53">
        <v>0</v>
      </c>
      <c r="U143" s="54">
        <v>0</v>
      </c>
    </row>
    <row r="144" spans="2:21" ht="29.25" customHeight="1" x14ac:dyDescent="0.3">
      <c r="B144" s="91" t="s">
        <v>216</v>
      </c>
      <c r="C144" s="46" t="s">
        <v>18</v>
      </c>
      <c r="D144" s="56">
        <v>30</v>
      </c>
      <c r="E144" s="136">
        <v>2.13</v>
      </c>
      <c r="F144" s="58">
        <v>0.21</v>
      </c>
      <c r="G144" s="184">
        <v>13.26</v>
      </c>
      <c r="H144" s="60">
        <v>72</v>
      </c>
      <c r="I144" s="248">
        <v>0.03</v>
      </c>
      <c r="J144" s="62">
        <v>0.01</v>
      </c>
      <c r="K144" s="62">
        <v>0</v>
      </c>
      <c r="L144" s="62">
        <v>0</v>
      </c>
      <c r="M144" s="107">
        <v>0</v>
      </c>
      <c r="N144" s="61">
        <v>11.1</v>
      </c>
      <c r="O144" s="62">
        <v>65.400000000000006</v>
      </c>
      <c r="P144" s="62">
        <v>19.5</v>
      </c>
      <c r="Q144" s="62">
        <v>0.84</v>
      </c>
      <c r="R144" s="62">
        <v>27.9</v>
      </c>
      <c r="S144" s="62">
        <v>1E-3</v>
      </c>
      <c r="T144" s="62">
        <v>2E-3</v>
      </c>
      <c r="U144" s="63">
        <v>0</v>
      </c>
    </row>
    <row r="145" spans="2:21" ht="26.25" customHeight="1" x14ac:dyDescent="0.3">
      <c r="B145" s="242"/>
      <c r="C145" s="276" t="s">
        <v>2</v>
      </c>
      <c r="D145" s="67">
        <v>590</v>
      </c>
      <c r="E145" s="355">
        <v>25.04</v>
      </c>
      <c r="F145" s="198">
        <v>24.91</v>
      </c>
      <c r="G145" s="367">
        <v>82.71</v>
      </c>
      <c r="H145" s="340">
        <v>681.43</v>
      </c>
      <c r="I145" s="355">
        <v>0.08</v>
      </c>
      <c r="J145" s="198">
        <v>0.06</v>
      </c>
      <c r="K145" s="198">
        <v>8.42</v>
      </c>
      <c r="L145" s="198">
        <v>0.92</v>
      </c>
      <c r="M145" s="367">
        <v>0.107</v>
      </c>
      <c r="N145" s="355">
        <v>119.38</v>
      </c>
      <c r="O145" s="198">
        <v>206.9</v>
      </c>
      <c r="P145" s="198">
        <v>71.349999999999994</v>
      </c>
      <c r="Q145" s="198">
        <v>3.2</v>
      </c>
      <c r="R145" s="198">
        <v>368.08</v>
      </c>
      <c r="S145" s="198">
        <v>6.0000000000000001E-3</v>
      </c>
      <c r="T145" s="198">
        <v>1.4999999999999999E-2</v>
      </c>
      <c r="U145" s="69">
        <v>0.39600000000000002</v>
      </c>
    </row>
    <row r="146" spans="2:21" ht="33.75" customHeight="1" thickBot="1" x14ac:dyDescent="0.35">
      <c r="B146" s="282"/>
      <c r="C146" s="160" t="s">
        <v>3</v>
      </c>
      <c r="D146" s="282"/>
      <c r="E146" s="72"/>
      <c r="F146" s="283"/>
      <c r="G146" s="284"/>
      <c r="H146" s="165">
        <f>H145*100/2720</f>
        <v>25.052573529411763</v>
      </c>
      <c r="I146" s="73"/>
      <c r="J146" s="73"/>
      <c r="K146" s="74"/>
      <c r="L146" s="74"/>
      <c r="M146" s="75"/>
      <c r="N146" s="202"/>
      <c r="O146" s="74"/>
      <c r="P146" s="74"/>
      <c r="Q146" s="74"/>
      <c r="R146" s="74"/>
      <c r="S146" s="74"/>
      <c r="T146" s="74"/>
      <c r="U146" s="75"/>
    </row>
    <row r="147" spans="2:21" ht="21.75" customHeight="1" thickBot="1" x14ac:dyDescent="0.35">
      <c r="B147" s="265"/>
      <c r="C147" s="208" t="s">
        <v>70</v>
      </c>
      <c r="D147" s="266"/>
      <c r="E147" s="266"/>
      <c r="F147" s="266"/>
      <c r="G147" s="266"/>
      <c r="H147" s="267"/>
      <c r="I147" s="266"/>
      <c r="J147" s="266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9"/>
    </row>
    <row r="148" spans="2:21" ht="28.5" customHeight="1" x14ac:dyDescent="0.25">
      <c r="B148" s="285" t="s">
        <v>216</v>
      </c>
      <c r="C148" s="176" t="s">
        <v>71</v>
      </c>
      <c r="D148" s="34">
        <v>100</v>
      </c>
      <c r="E148" s="35">
        <v>20.09</v>
      </c>
      <c r="F148" s="36">
        <v>25.02</v>
      </c>
      <c r="G148" s="37">
        <v>7.19</v>
      </c>
      <c r="H148" s="177">
        <v>335.93</v>
      </c>
      <c r="I148" s="105">
        <v>0.13</v>
      </c>
      <c r="J148" s="102">
        <v>0.1</v>
      </c>
      <c r="K148" s="103">
        <v>0.61</v>
      </c>
      <c r="L148" s="103">
        <v>0.8</v>
      </c>
      <c r="M148" s="104">
        <v>0</v>
      </c>
      <c r="N148" s="105">
        <v>22.58</v>
      </c>
      <c r="O148" s="103">
        <v>221</v>
      </c>
      <c r="P148" s="103">
        <v>27.4</v>
      </c>
      <c r="Q148" s="103">
        <v>3</v>
      </c>
      <c r="R148" s="58">
        <v>354.09</v>
      </c>
      <c r="S148" s="58">
        <v>5.7000000000000002E-3</v>
      </c>
      <c r="T148" s="58">
        <v>8.0999999999999996E-3</v>
      </c>
      <c r="U148" s="95">
        <v>0.09</v>
      </c>
    </row>
    <row r="149" spans="2:21" ht="33.75" customHeight="1" x14ac:dyDescent="0.3">
      <c r="B149" s="91">
        <v>516</v>
      </c>
      <c r="C149" s="181" t="s">
        <v>34</v>
      </c>
      <c r="D149" s="287">
        <v>200</v>
      </c>
      <c r="E149" s="106">
        <v>6.97</v>
      </c>
      <c r="F149" s="49">
        <v>7.15</v>
      </c>
      <c r="G149" s="50">
        <v>42.84</v>
      </c>
      <c r="H149" s="333">
        <v>263.60000000000002</v>
      </c>
      <c r="I149" s="106">
        <v>0.11</v>
      </c>
      <c r="J149" s="48">
        <v>2.7E-2</v>
      </c>
      <c r="K149" s="49">
        <v>0</v>
      </c>
      <c r="L149" s="49">
        <v>45</v>
      </c>
      <c r="M149" s="89">
        <v>0.14699999999999999</v>
      </c>
      <c r="N149" s="106">
        <v>15.06</v>
      </c>
      <c r="O149" s="49">
        <v>61</v>
      </c>
      <c r="P149" s="49">
        <v>10.66</v>
      </c>
      <c r="Q149" s="49">
        <v>1.0900000000000001</v>
      </c>
      <c r="R149" s="238">
        <v>1.4670000000000001</v>
      </c>
      <c r="S149" s="238">
        <v>0</v>
      </c>
      <c r="T149" s="238">
        <v>0</v>
      </c>
      <c r="U149" s="63">
        <v>0</v>
      </c>
    </row>
    <row r="150" spans="2:21" ht="28.5" customHeight="1" x14ac:dyDescent="0.3">
      <c r="B150" s="91">
        <v>493</v>
      </c>
      <c r="C150" s="46" t="s">
        <v>31</v>
      </c>
      <c r="D150" s="47">
        <v>200</v>
      </c>
      <c r="E150" s="106">
        <v>0.2</v>
      </c>
      <c r="F150" s="49">
        <v>0</v>
      </c>
      <c r="G150" s="191">
        <v>14</v>
      </c>
      <c r="H150" s="51">
        <v>56</v>
      </c>
      <c r="I150" s="61">
        <v>0</v>
      </c>
      <c r="J150" s="248">
        <v>0</v>
      </c>
      <c r="K150" s="62">
        <v>0</v>
      </c>
      <c r="L150" s="62">
        <v>0</v>
      </c>
      <c r="M150" s="63">
        <v>0</v>
      </c>
      <c r="N150" s="61">
        <v>0.46</v>
      </c>
      <c r="O150" s="62">
        <v>0</v>
      </c>
      <c r="P150" s="62">
        <v>0.09</v>
      </c>
      <c r="Q150" s="62">
        <v>0.06</v>
      </c>
      <c r="R150" s="62">
        <v>0.68</v>
      </c>
      <c r="S150" s="62">
        <v>0</v>
      </c>
      <c r="T150" s="62">
        <v>0</v>
      </c>
      <c r="U150" s="63">
        <v>0</v>
      </c>
    </row>
    <row r="151" spans="2:21" ht="27.75" customHeight="1" x14ac:dyDescent="0.3">
      <c r="B151" s="91" t="s">
        <v>216</v>
      </c>
      <c r="C151" s="183" t="s">
        <v>18</v>
      </c>
      <c r="D151" s="56">
        <v>30</v>
      </c>
      <c r="E151" s="136">
        <v>2.13</v>
      </c>
      <c r="F151" s="58">
        <v>0.21</v>
      </c>
      <c r="G151" s="184">
        <v>13.26</v>
      </c>
      <c r="H151" s="60">
        <v>72</v>
      </c>
      <c r="I151" s="248">
        <v>0.03</v>
      </c>
      <c r="J151" s="62">
        <v>0.01</v>
      </c>
      <c r="K151" s="62">
        <v>0</v>
      </c>
      <c r="L151" s="62">
        <v>0</v>
      </c>
      <c r="M151" s="107">
        <v>0</v>
      </c>
      <c r="N151" s="61">
        <v>11.1</v>
      </c>
      <c r="O151" s="62">
        <v>65.400000000000006</v>
      </c>
      <c r="P151" s="62">
        <v>19.5</v>
      </c>
      <c r="Q151" s="62">
        <v>0.84</v>
      </c>
      <c r="R151" s="62">
        <v>27.9</v>
      </c>
      <c r="S151" s="62">
        <v>1E-3</v>
      </c>
      <c r="T151" s="62">
        <v>2E-3</v>
      </c>
      <c r="U151" s="63">
        <v>0</v>
      </c>
    </row>
    <row r="152" spans="2:21" ht="30.75" customHeight="1" x14ac:dyDescent="0.3">
      <c r="B152" s="390" t="s">
        <v>216</v>
      </c>
      <c r="C152" s="183" t="s">
        <v>17</v>
      </c>
      <c r="D152" s="65">
        <v>20</v>
      </c>
      <c r="E152" s="136">
        <v>1.1399999999999999</v>
      </c>
      <c r="F152" s="58">
        <v>0.22</v>
      </c>
      <c r="G152" s="184">
        <v>7.44</v>
      </c>
      <c r="H152" s="66">
        <v>36.26</v>
      </c>
      <c r="I152" s="248">
        <v>0.02</v>
      </c>
      <c r="J152" s="62">
        <v>2.4E-2</v>
      </c>
      <c r="K152" s="62">
        <v>0.08</v>
      </c>
      <c r="L152" s="62">
        <v>0</v>
      </c>
      <c r="M152" s="107">
        <v>0</v>
      </c>
      <c r="N152" s="61">
        <v>6.8</v>
      </c>
      <c r="O152" s="62">
        <v>24</v>
      </c>
      <c r="P152" s="62">
        <v>8.1999999999999993</v>
      </c>
      <c r="Q152" s="62">
        <v>0.46</v>
      </c>
      <c r="R152" s="62">
        <v>73.5</v>
      </c>
      <c r="S152" s="62">
        <v>2E-3</v>
      </c>
      <c r="T152" s="62">
        <v>2E-3</v>
      </c>
      <c r="U152" s="63">
        <v>1.2E-2</v>
      </c>
    </row>
    <row r="153" spans="2:21" ht="30" customHeight="1" x14ac:dyDescent="0.3">
      <c r="B153" s="257"/>
      <c r="C153" s="219" t="s">
        <v>2</v>
      </c>
      <c r="D153" s="139">
        <f>SUM(D148:D152)</f>
        <v>550</v>
      </c>
      <c r="E153" s="146">
        <f>SUM(E148:E152)</f>
        <v>30.529999999999998</v>
      </c>
      <c r="F153" s="141">
        <f>SUM(F148:F152)</f>
        <v>32.6</v>
      </c>
      <c r="G153" s="145">
        <f>SUM(G148:G152)</f>
        <v>84.73</v>
      </c>
      <c r="H153" s="143">
        <f>SUM(H148:H152)</f>
        <v>763.79</v>
      </c>
      <c r="I153" s="146">
        <f t="shared" ref="I153:U153" si="9">SUM(I148:I152)</f>
        <v>0.29000000000000004</v>
      </c>
      <c r="J153" s="142">
        <f t="shared" si="9"/>
        <v>0.161</v>
      </c>
      <c r="K153" s="142">
        <f t="shared" si="9"/>
        <v>0.69</v>
      </c>
      <c r="L153" s="142">
        <f t="shared" si="9"/>
        <v>45.8</v>
      </c>
      <c r="M153" s="145">
        <f t="shared" si="9"/>
        <v>0.14699999999999999</v>
      </c>
      <c r="N153" s="146">
        <f t="shared" si="9"/>
        <v>56</v>
      </c>
      <c r="O153" s="142">
        <f t="shared" si="9"/>
        <v>371.4</v>
      </c>
      <c r="P153" s="142">
        <f t="shared" si="9"/>
        <v>65.850000000000009</v>
      </c>
      <c r="Q153" s="142">
        <f t="shared" si="9"/>
        <v>5.4499999999999993</v>
      </c>
      <c r="R153" s="142">
        <f t="shared" si="9"/>
        <v>457.63699999999994</v>
      </c>
      <c r="S153" s="142">
        <f t="shared" si="9"/>
        <v>8.6999999999999994E-3</v>
      </c>
      <c r="T153" s="142">
        <f t="shared" si="9"/>
        <v>1.21E-2</v>
      </c>
      <c r="U153" s="145">
        <f t="shared" si="9"/>
        <v>0.10199999999999999</v>
      </c>
    </row>
    <row r="154" spans="2:21" ht="32.25" customHeight="1" thickBot="1" x14ac:dyDescent="0.35">
      <c r="B154" s="96"/>
      <c r="C154" s="272" t="s">
        <v>3</v>
      </c>
      <c r="D154" s="96"/>
      <c r="E154" s="100"/>
      <c r="F154" s="98"/>
      <c r="G154" s="193"/>
      <c r="H154" s="152">
        <f>H153*100/2720</f>
        <v>28.080514705882354</v>
      </c>
      <c r="I154" s="100"/>
      <c r="J154" s="98"/>
      <c r="K154" s="98"/>
      <c r="L154" s="98"/>
      <c r="M154" s="99"/>
      <c r="N154" s="100"/>
      <c r="O154" s="98"/>
      <c r="P154" s="98"/>
      <c r="Q154" s="98"/>
      <c r="R154" s="98"/>
      <c r="S154" s="98"/>
      <c r="T154" s="98"/>
      <c r="U154" s="99"/>
    </row>
    <row r="155" spans="2:21" ht="23.25" customHeight="1" thickBot="1" x14ac:dyDescent="0.35">
      <c r="B155" s="299"/>
      <c r="C155" s="207" t="s">
        <v>72</v>
      </c>
      <c r="D155" s="77"/>
      <c r="E155" s="77"/>
      <c r="F155" s="77"/>
      <c r="G155" s="77"/>
      <c r="H155" s="78"/>
      <c r="I155" s="77"/>
      <c r="J155" s="77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80"/>
    </row>
    <row r="156" spans="2:21" ht="33" customHeight="1" x14ac:dyDescent="0.25">
      <c r="B156" s="285" t="s">
        <v>216</v>
      </c>
      <c r="C156" s="195" t="s">
        <v>47</v>
      </c>
      <c r="D156" s="196">
        <v>100</v>
      </c>
      <c r="E156" s="35">
        <v>24.9</v>
      </c>
      <c r="F156" s="36">
        <v>17</v>
      </c>
      <c r="G156" s="86">
        <v>0.6</v>
      </c>
      <c r="H156" s="38">
        <v>255.3</v>
      </c>
      <c r="I156" s="87">
        <v>0.44</v>
      </c>
      <c r="J156" s="36">
        <v>0.13</v>
      </c>
      <c r="K156" s="36">
        <v>1.1000000000000001</v>
      </c>
      <c r="L156" s="36">
        <v>0</v>
      </c>
      <c r="M156" s="86">
        <v>0</v>
      </c>
      <c r="N156" s="87">
        <v>0</v>
      </c>
      <c r="O156" s="36">
        <v>189.4</v>
      </c>
      <c r="P156" s="36">
        <v>23</v>
      </c>
      <c r="Q156" s="36">
        <v>1.34</v>
      </c>
      <c r="R156" s="427">
        <v>287.2</v>
      </c>
      <c r="S156" s="427">
        <v>5.0000000000000001E-3</v>
      </c>
      <c r="T156" s="427">
        <v>8.9999999999999998E-4</v>
      </c>
      <c r="U156" s="428">
        <v>0.13</v>
      </c>
    </row>
    <row r="157" spans="2:21" ht="32.25" customHeight="1" x14ac:dyDescent="0.3">
      <c r="B157" s="337">
        <v>312</v>
      </c>
      <c r="C157" s="90" t="s">
        <v>257</v>
      </c>
      <c r="D157" s="91">
        <v>200</v>
      </c>
      <c r="E157" s="48">
        <v>4.07</v>
      </c>
      <c r="F157" s="49">
        <v>6.34</v>
      </c>
      <c r="G157" s="89">
        <v>26.73</v>
      </c>
      <c r="H157" s="92">
        <v>180.2</v>
      </c>
      <c r="I157" s="243">
        <v>0.21</v>
      </c>
      <c r="J157" s="243">
        <v>0.16</v>
      </c>
      <c r="K157" s="244">
        <v>34.380000000000003</v>
      </c>
      <c r="L157" s="244">
        <v>44.3</v>
      </c>
      <c r="M157" s="245">
        <v>0.13400000000000001</v>
      </c>
      <c r="N157" s="246">
        <v>53.94</v>
      </c>
      <c r="O157" s="244">
        <v>127.51</v>
      </c>
      <c r="P157" s="244">
        <v>43.53</v>
      </c>
      <c r="Q157" s="244">
        <v>1.58</v>
      </c>
      <c r="R157" s="244">
        <v>935.2</v>
      </c>
      <c r="S157" s="244">
        <v>1.0999999999999999E-2</v>
      </c>
      <c r="T157" s="244">
        <v>3.0000000000000001E-3</v>
      </c>
      <c r="U157" s="247">
        <v>5.6000000000000001E-2</v>
      </c>
    </row>
    <row r="158" spans="2:21" ht="30" customHeight="1" x14ac:dyDescent="0.3">
      <c r="B158" s="91">
        <v>508</v>
      </c>
      <c r="C158" s="46" t="s">
        <v>1</v>
      </c>
      <c r="D158" s="47">
        <v>200</v>
      </c>
      <c r="E158" s="106">
        <v>0.5</v>
      </c>
      <c r="F158" s="49">
        <v>0</v>
      </c>
      <c r="G158" s="191">
        <v>28</v>
      </c>
      <c r="H158" s="51">
        <v>110</v>
      </c>
      <c r="I158" s="246">
        <v>0.01</v>
      </c>
      <c r="J158" s="243">
        <v>0</v>
      </c>
      <c r="K158" s="244">
        <v>0.5</v>
      </c>
      <c r="L158" s="244">
        <v>0</v>
      </c>
      <c r="M158" s="247">
        <v>0</v>
      </c>
      <c r="N158" s="246">
        <v>28</v>
      </c>
      <c r="O158" s="244">
        <v>19</v>
      </c>
      <c r="P158" s="244">
        <v>7</v>
      </c>
      <c r="Q158" s="244">
        <v>1.5</v>
      </c>
      <c r="R158" s="244">
        <v>0.2</v>
      </c>
      <c r="S158" s="244">
        <v>0</v>
      </c>
      <c r="T158" s="244">
        <v>0</v>
      </c>
      <c r="U158" s="247">
        <v>0</v>
      </c>
    </row>
    <row r="159" spans="2:21" ht="28.5" customHeight="1" x14ac:dyDescent="0.3">
      <c r="B159" s="91" t="s">
        <v>216</v>
      </c>
      <c r="C159" s="183" t="s">
        <v>18</v>
      </c>
      <c r="D159" s="56">
        <v>30</v>
      </c>
      <c r="E159" s="136">
        <v>2.13</v>
      </c>
      <c r="F159" s="58">
        <v>0.21</v>
      </c>
      <c r="G159" s="95">
        <v>13.26</v>
      </c>
      <c r="H159" s="60">
        <v>72</v>
      </c>
      <c r="I159" s="248">
        <v>0.03</v>
      </c>
      <c r="J159" s="62">
        <v>0.01</v>
      </c>
      <c r="K159" s="62">
        <v>0</v>
      </c>
      <c r="L159" s="62">
        <v>0</v>
      </c>
      <c r="M159" s="107">
        <v>0</v>
      </c>
      <c r="N159" s="61">
        <v>11.1</v>
      </c>
      <c r="O159" s="62">
        <v>65.400000000000006</v>
      </c>
      <c r="P159" s="62">
        <v>19.5</v>
      </c>
      <c r="Q159" s="62">
        <v>0.84</v>
      </c>
      <c r="R159" s="62">
        <v>27.9</v>
      </c>
      <c r="S159" s="62">
        <v>1E-3</v>
      </c>
      <c r="T159" s="62">
        <v>2E-3</v>
      </c>
      <c r="U159" s="63">
        <v>0</v>
      </c>
    </row>
    <row r="160" spans="2:21" ht="29.25" customHeight="1" x14ac:dyDescent="0.3">
      <c r="B160" s="390" t="s">
        <v>216</v>
      </c>
      <c r="C160" s="183" t="s">
        <v>17</v>
      </c>
      <c r="D160" s="65">
        <v>20</v>
      </c>
      <c r="E160" s="136">
        <v>1.1399999999999999</v>
      </c>
      <c r="F160" s="58">
        <v>0.22</v>
      </c>
      <c r="G160" s="95">
        <v>7.44</v>
      </c>
      <c r="H160" s="66">
        <v>36.26</v>
      </c>
      <c r="I160" s="248">
        <v>0.02</v>
      </c>
      <c r="J160" s="62">
        <v>2.4E-2</v>
      </c>
      <c r="K160" s="62">
        <v>0.08</v>
      </c>
      <c r="L160" s="62">
        <v>0</v>
      </c>
      <c r="M160" s="107">
        <v>0</v>
      </c>
      <c r="N160" s="61">
        <v>6.8</v>
      </c>
      <c r="O160" s="62">
        <v>24</v>
      </c>
      <c r="P160" s="62">
        <v>8.1999999999999993</v>
      </c>
      <c r="Q160" s="62">
        <v>0.46</v>
      </c>
      <c r="R160" s="62">
        <v>73.5</v>
      </c>
      <c r="S160" s="62">
        <v>2E-3</v>
      </c>
      <c r="T160" s="62">
        <v>2E-3</v>
      </c>
      <c r="U160" s="63">
        <v>1.2E-2</v>
      </c>
    </row>
    <row r="161" spans="2:21" ht="27.75" customHeight="1" x14ac:dyDescent="0.3">
      <c r="B161" s="257"/>
      <c r="C161" s="258" t="s">
        <v>2</v>
      </c>
      <c r="D161" s="259">
        <f>SUM(D156:D160)</f>
        <v>550</v>
      </c>
      <c r="E161" s="260">
        <f>SUM(E156:E160)</f>
        <v>32.739999999999995</v>
      </c>
      <c r="F161" s="261">
        <f>SUM(F156:F160)</f>
        <v>23.77</v>
      </c>
      <c r="G161" s="305">
        <f>SUM(G156:G160)</f>
        <v>76.03</v>
      </c>
      <c r="H161" s="263">
        <f>SUM(H156:H160)</f>
        <v>653.76</v>
      </c>
      <c r="I161" s="260">
        <f t="shared" ref="I161:U161" si="10">SUM(I156:I160)</f>
        <v>0.71000000000000008</v>
      </c>
      <c r="J161" s="261">
        <f t="shared" si="10"/>
        <v>0.32400000000000007</v>
      </c>
      <c r="K161" s="261">
        <f t="shared" si="10"/>
        <v>36.06</v>
      </c>
      <c r="L161" s="261">
        <f t="shared" si="10"/>
        <v>44.3</v>
      </c>
      <c r="M161" s="305">
        <f t="shared" si="10"/>
        <v>0.13400000000000001</v>
      </c>
      <c r="N161" s="260">
        <f t="shared" si="10"/>
        <v>99.839999999999989</v>
      </c>
      <c r="O161" s="261">
        <f t="shared" si="10"/>
        <v>425.31000000000006</v>
      </c>
      <c r="P161" s="261">
        <f t="shared" si="10"/>
        <v>101.23</v>
      </c>
      <c r="Q161" s="261">
        <f t="shared" si="10"/>
        <v>5.72</v>
      </c>
      <c r="R161" s="261">
        <f t="shared" si="10"/>
        <v>1324.0000000000002</v>
      </c>
      <c r="S161" s="261">
        <f t="shared" si="10"/>
        <v>1.9000000000000003E-2</v>
      </c>
      <c r="T161" s="261">
        <f t="shared" si="10"/>
        <v>7.9000000000000008E-3</v>
      </c>
      <c r="U161" s="305">
        <f t="shared" si="10"/>
        <v>0.19800000000000001</v>
      </c>
    </row>
    <row r="162" spans="2:21" ht="30.75" customHeight="1" thickBot="1" x14ac:dyDescent="0.35">
      <c r="B162" s="96"/>
      <c r="C162" s="272" t="s">
        <v>3</v>
      </c>
      <c r="D162" s="96"/>
      <c r="E162" s="100"/>
      <c r="F162" s="98"/>
      <c r="G162" s="99"/>
      <c r="H162" s="152">
        <f>H161*100/2720</f>
        <v>24.035294117647059</v>
      </c>
      <c r="I162" s="100"/>
      <c r="J162" s="98"/>
      <c r="K162" s="98"/>
      <c r="L162" s="98"/>
      <c r="M162" s="99"/>
      <c r="N162" s="100"/>
      <c r="O162" s="98"/>
      <c r="P162" s="98"/>
      <c r="Q162" s="98"/>
      <c r="R162" s="98"/>
      <c r="S162" s="98"/>
      <c r="T162" s="98"/>
      <c r="U162" s="99"/>
    </row>
    <row r="163" spans="2:21" ht="29.25" customHeight="1" thickBot="1" x14ac:dyDescent="0.35">
      <c r="B163" s="231"/>
      <c r="C163" s="207" t="s">
        <v>73</v>
      </c>
      <c r="D163" s="232"/>
      <c r="E163" s="392"/>
      <c r="F163" s="392"/>
      <c r="G163" s="392"/>
      <c r="H163" s="232"/>
      <c r="I163" s="392"/>
      <c r="J163" s="392"/>
      <c r="K163" s="392"/>
      <c r="L163" s="334"/>
      <c r="M163" s="392"/>
      <c r="N163" s="392"/>
      <c r="O163" s="392"/>
      <c r="P163" s="392"/>
      <c r="Q163" s="392"/>
      <c r="R163" s="392"/>
      <c r="S163" s="392"/>
      <c r="T163" s="392"/>
      <c r="U163" s="393"/>
    </row>
    <row r="164" spans="2:21" ht="31.5" customHeight="1" x14ac:dyDescent="0.25">
      <c r="B164" s="285" t="s">
        <v>216</v>
      </c>
      <c r="C164" s="195" t="s">
        <v>75</v>
      </c>
      <c r="D164" s="335">
        <v>100</v>
      </c>
      <c r="E164" s="105">
        <v>13.96</v>
      </c>
      <c r="F164" s="103">
        <v>12.28</v>
      </c>
      <c r="G164" s="104">
        <v>14.21</v>
      </c>
      <c r="H164" s="254">
        <v>223.16</v>
      </c>
      <c r="I164" s="105">
        <v>0.11</v>
      </c>
      <c r="J164" s="103">
        <v>0.08</v>
      </c>
      <c r="K164" s="103">
        <v>4.8</v>
      </c>
      <c r="L164" s="103">
        <v>31</v>
      </c>
      <c r="M164" s="293">
        <v>0</v>
      </c>
      <c r="N164" s="105">
        <v>28.56</v>
      </c>
      <c r="O164" s="103">
        <v>177.6</v>
      </c>
      <c r="P164" s="103">
        <v>24.48</v>
      </c>
      <c r="Q164" s="103">
        <v>2</v>
      </c>
      <c r="R164" s="103">
        <v>221.14</v>
      </c>
      <c r="S164" s="103">
        <v>5.0000000000000001E-3</v>
      </c>
      <c r="T164" s="103">
        <v>0</v>
      </c>
      <c r="U164" s="104">
        <v>2.1999999999999999E-2</v>
      </c>
    </row>
    <row r="165" spans="2:21" ht="26.25" customHeight="1" x14ac:dyDescent="0.3">
      <c r="B165" s="242">
        <v>587</v>
      </c>
      <c r="C165" s="274" t="s">
        <v>78</v>
      </c>
      <c r="D165" s="336">
        <v>30</v>
      </c>
      <c r="E165" s="106">
        <v>0.32</v>
      </c>
      <c r="F165" s="49">
        <v>1.2</v>
      </c>
      <c r="G165" s="89">
        <v>1.86</v>
      </c>
      <c r="H165" s="186">
        <v>19.52</v>
      </c>
      <c r="I165" s="106">
        <v>0</v>
      </c>
      <c r="J165" s="49">
        <v>0</v>
      </c>
      <c r="K165" s="49">
        <v>2.0699999999999998</v>
      </c>
      <c r="L165" s="49">
        <v>7.6</v>
      </c>
      <c r="M165" s="50">
        <v>0</v>
      </c>
      <c r="N165" s="106">
        <v>2.36</v>
      </c>
      <c r="O165" s="49">
        <v>5.46</v>
      </c>
      <c r="P165" s="49">
        <v>2.5099999999999998</v>
      </c>
      <c r="Q165" s="49">
        <v>0.11</v>
      </c>
      <c r="R165" s="88">
        <v>204</v>
      </c>
      <c r="S165" s="88">
        <v>3.5999999999999999E-3</v>
      </c>
      <c r="T165" s="88">
        <v>8.9999999999999998E-4</v>
      </c>
      <c r="U165" s="89">
        <v>0.9</v>
      </c>
    </row>
    <row r="166" spans="2:21" ht="26.25" customHeight="1" x14ac:dyDescent="0.3">
      <c r="B166" s="91">
        <v>516</v>
      </c>
      <c r="C166" s="179" t="s">
        <v>56</v>
      </c>
      <c r="D166" s="337">
        <v>200</v>
      </c>
      <c r="E166" s="106">
        <v>6.96</v>
      </c>
      <c r="F166" s="49">
        <v>7.14</v>
      </c>
      <c r="G166" s="89">
        <v>42.84</v>
      </c>
      <c r="H166" s="338">
        <v>263.39999999999998</v>
      </c>
      <c r="I166" s="294">
        <v>0</v>
      </c>
      <c r="J166" s="296">
        <v>0.26700000000000002</v>
      </c>
      <c r="K166" s="296">
        <v>3</v>
      </c>
      <c r="L166" s="296">
        <v>40</v>
      </c>
      <c r="M166" s="297">
        <v>0.14699999999999999</v>
      </c>
      <c r="N166" s="294">
        <v>2.4</v>
      </c>
      <c r="O166" s="296">
        <v>19.829999999999998</v>
      </c>
      <c r="P166" s="296">
        <v>0</v>
      </c>
      <c r="Q166" s="296">
        <v>2.3E-2</v>
      </c>
      <c r="R166" s="296">
        <v>1.4670000000000001</v>
      </c>
      <c r="S166" s="296">
        <v>0</v>
      </c>
      <c r="T166" s="296">
        <v>0</v>
      </c>
      <c r="U166" s="298">
        <v>0</v>
      </c>
    </row>
    <row r="167" spans="2:21" ht="26.25" customHeight="1" x14ac:dyDescent="0.25">
      <c r="B167" s="91" t="s">
        <v>216</v>
      </c>
      <c r="C167" s="93" t="s">
        <v>43</v>
      </c>
      <c r="D167" s="47">
        <v>200</v>
      </c>
      <c r="E167" s="48">
        <v>0.2</v>
      </c>
      <c r="F167" s="49">
        <v>0</v>
      </c>
      <c r="G167" s="89">
        <v>16.7</v>
      </c>
      <c r="H167" s="51">
        <v>67.72</v>
      </c>
      <c r="I167" s="48">
        <v>0</v>
      </c>
      <c r="J167" s="48">
        <v>0</v>
      </c>
      <c r="K167" s="49">
        <v>98</v>
      </c>
      <c r="L167" s="49">
        <v>0</v>
      </c>
      <c r="M167" s="89">
        <v>0</v>
      </c>
      <c r="N167" s="106">
        <v>12.8</v>
      </c>
      <c r="O167" s="49">
        <v>12.24</v>
      </c>
      <c r="P167" s="49">
        <v>1.74</v>
      </c>
      <c r="Q167" s="49">
        <v>0.48</v>
      </c>
      <c r="R167" s="49">
        <v>0.72</v>
      </c>
      <c r="S167" s="49">
        <v>0</v>
      </c>
      <c r="T167" s="49">
        <v>0</v>
      </c>
      <c r="U167" s="89">
        <v>0</v>
      </c>
    </row>
    <row r="168" spans="2:21" ht="31.5" customHeight="1" x14ac:dyDescent="0.3">
      <c r="B168" s="91" t="s">
        <v>216</v>
      </c>
      <c r="C168" s="46" t="s">
        <v>18</v>
      </c>
      <c r="D168" s="339">
        <v>20</v>
      </c>
      <c r="E168" s="136">
        <v>1.4</v>
      </c>
      <c r="F168" s="58">
        <v>0.14000000000000001</v>
      </c>
      <c r="G168" s="95">
        <v>8.8000000000000007</v>
      </c>
      <c r="H168" s="59">
        <v>48</v>
      </c>
      <c r="I168" s="52">
        <v>0.02</v>
      </c>
      <c r="J168" s="53">
        <v>6.0000000000000001E-3</v>
      </c>
      <c r="K168" s="53">
        <v>0</v>
      </c>
      <c r="L168" s="53">
        <v>0</v>
      </c>
      <c r="M168" s="286">
        <v>0</v>
      </c>
      <c r="N168" s="52">
        <v>7.4</v>
      </c>
      <c r="O168" s="53">
        <v>43.6</v>
      </c>
      <c r="P168" s="53">
        <v>13</v>
      </c>
      <c r="Q168" s="53">
        <v>0.56000000000000005</v>
      </c>
      <c r="R168" s="53">
        <v>18.600000000000001</v>
      </c>
      <c r="S168" s="53">
        <v>5.9999999999999995E-4</v>
      </c>
      <c r="T168" s="53">
        <v>1E-3</v>
      </c>
      <c r="U168" s="54">
        <v>0</v>
      </c>
    </row>
    <row r="169" spans="2:21" ht="27.75" customHeight="1" x14ac:dyDescent="0.25">
      <c r="B169" s="390"/>
      <c r="C169" s="155" t="s">
        <v>2</v>
      </c>
      <c r="D169" s="375">
        <f>SUM(D164:D168)</f>
        <v>550</v>
      </c>
      <c r="E169" s="157">
        <f>E164+E165+E166+E167+E168</f>
        <v>22.84</v>
      </c>
      <c r="F169" s="379">
        <f t="shared" ref="F169:G169" si="11">F164+F165+F166+F167+F168</f>
        <v>20.759999999999998</v>
      </c>
      <c r="G169" s="380">
        <f t="shared" si="11"/>
        <v>84.41</v>
      </c>
      <c r="H169" s="381">
        <f>SUM(H164:H168)</f>
        <v>621.79999999999995</v>
      </c>
      <c r="I169" s="157">
        <f t="shared" ref="I169:U169" si="12">I164+I165+I166+I167+I168</f>
        <v>0.13</v>
      </c>
      <c r="J169" s="379">
        <f t="shared" si="12"/>
        <v>0.35300000000000004</v>
      </c>
      <c r="K169" s="379">
        <f t="shared" si="12"/>
        <v>107.87</v>
      </c>
      <c r="L169" s="379">
        <f t="shared" si="12"/>
        <v>78.599999999999994</v>
      </c>
      <c r="M169" s="382">
        <f t="shared" si="12"/>
        <v>0.14699999999999999</v>
      </c>
      <c r="N169" s="157">
        <f t="shared" si="12"/>
        <v>53.52</v>
      </c>
      <c r="O169" s="379">
        <f t="shared" si="12"/>
        <v>258.73</v>
      </c>
      <c r="P169" s="379">
        <f t="shared" si="12"/>
        <v>41.730000000000004</v>
      </c>
      <c r="Q169" s="379">
        <f t="shared" si="12"/>
        <v>3.173</v>
      </c>
      <c r="R169" s="379">
        <f t="shared" si="12"/>
        <v>445.92700000000002</v>
      </c>
      <c r="S169" s="379">
        <f t="shared" si="12"/>
        <v>9.1999999999999998E-3</v>
      </c>
      <c r="T169" s="379">
        <f t="shared" si="12"/>
        <v>1.9E-3</v>
      </c>
      <c r="U169" s="380">
        <f t="shared" si="12"/>
        <v>0.92200000000000004</v>
      </c>
    </row>
    <row r="170" spans="2:21" ht="32.25" customHeight="1" thickBot="1" x14ac:dyDescent="0.35">
      <c r="B170" s="282"/>
      <c r="C170" s="160" t="s">
        <v>3</v>
      </c>
      <c r="D170" s="342"/>
      <c r="E170" s="72"/>
      <c r="F170" s="283"/>
      <c r="G170" s="284"/>
      <c r="H170" s="343">
        <f>H169*100/2720</f>
        <v>22.860294117647054</v>
      </c>
      <c r="I170" s="72"/>
      <c r="J170" s="283"/>
      <c r="K170" s="74"/>
      <c r="L170" s="74"/>
      <c r="M170" s="344"/>
      <c r="N170" s="202"/>
      <c r="O170" s="74"/>
      <c r="P170" s="74"/>
      <c r="Q170" s="74"/>
      <c r="R170" s="74"/>
      <c r="S170" s="74"/>
      <c r="T170" s="74"/>
      <c r="U170" s="75"/>
    </row>
    <row r="171" spans="2:21" ht="22.5" customHeight="1" thickBot="1" x14ac:dyDescent="0.35">
      <c r="B171" s="299"/>
      <c r="C171" s="208" t="s">
        <v>74</v>
      </c>
      <c r="D171" s="300"/>
      <c r="E171" s="300"/>
      <c r="F171" s="300"/>
      <c r="G171" s="300"/>
      <c r="H171" s="301"/>
      <c r="I171" s="300"/>
      <c r="J171" s="300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3"/>
    </row>
    <row r="172" spans="2:21" ht="43.5" customHeight="1" x14ac:dyDescent="0.25">
      <c r="B172" s="253" t="s">
        <v>217</v>
      </c>
      <c r="C172" s="274" t="s">
        <v>91</v>
      </c>
      <c r="D172" s="345" t="s">
        <v>266</v>
      </c>
      <c r="E172" s="350" t="s">
        <v>198</v>
      </c>
      <c r="F172" s="351" t="s">
        <v>199</v>
      </c>
      <c r="G172" s="366" t="s">
        <v>200</v>
      </c>
      <c r="H172" s="368" t="s">
        <v>201</v>
      </c>
      <c r="I172" s="350" t="s">
        <v>202</v>
      </c>
      <c r="J172" s="351" t="s">
        <v>203</v>
      </c>
      <c r="K172" s="351" t="s">
        <v>204</v>
      </c>
      <c r="L172" s="351" t="s">
        <v>205</v>
      </c>
      <c r="M172" s="366" t="s">
        <v>206</v>
      </c>
      <c r="N172" s="350" t="s">
        <v>207</v>
      </c>
      <c r="O172" s="351" t="s">
        <v>208</v>
      </c>
      <c r="P172" s="351" t="s">
        <v>209</v>
      </c>
      <c r="Q172" s="351" t="s">
        <v>210</v>
      </c>
      <c r="R172" s="351" t="s">
        <v>211</v>
      </c>
      <c r="S172" s="351" t="s">
        <v>212</v>
      </c>
      <c r="T172" s="351" t="s">
        <v>213</v>
      </c>
      <c r="U172" s="352" t="s">
        <v>214</v>
      </c>
    </row>
    <row r="173" spans="2:21" ht="30" customHeight="1" x14ac:dyDescent="0.25">
      <c r="B173" s="196">
        <v>310</v>
      </c>
      <c r="C173" s="274" t="s">
        <v>76</v>
      </c>
      <c r="D173" s="34">
        <v>200</v>
      </c>
      <c r="E173" s="35">
        <v>3.82</v>
      </c>
      <c r="F173" s="36">
        <v>5.17</v>
      </c>
      <c r="G173" s="37">
        <v>29.75</v>
      </c>
      <c r="H173" s="177">
        <v>180.81</v>
      </c>
      <c r="I173" s="87">
        <v>0.24</v>
      </c>
      <c r="J173" s="35">
        <v>0.12</v>
      </c>
      <c r="K173" s="36">
        <v>40</v>
      </c>
      <c r="L173" s="36">
        <v>0</v>
      </c>
      <c r="M173" s="86">
        <v>0</v>
      </c>
      <c r="N173" s="87">
        <v>21.68</v>
      </c>
      <c r="O173" s="36">
        <v>118.1</v>
      </c>
      <c r="P173" s="36">
        <v>46</v>
      </c>
      <c r="Q173" s="36">
        <v>1.81</v>
      </c>
      <c r="R173" s="88">
        <v>809.4</v>
      </c>
      <c r="S173" s="88">
        <v>8.0000000000000002E-3</v>
      </c>
      <c r="T173" s="88">
        <v>5.9999999999999995E-4</v>
      </c>
      <c r="U173" s="89">
        <v>4.4999999999999998E-2</v>
      </c>
    </row>
    <row r="174" spans="2:21" ht="26.25" customHeight="1" x14ac:dyDescent="0.3">
      <c r="B174" s="91" t="s">
        <v>216</v>
      </c>
      <c r="C174" s="46" t="s">
        <v>19</v>
      </c>
      <c r="D174" s="47">
        <v>200</v>
      </c>
      <c r="E174" s="106">
        <v>0.8</v>
      </c>
      <c r="F174" s="49">
        <v>0</v>
      </c>
      <c r="G174" s="191">
        <v>24.6</v>
      </c>
      <c r="H174" s="51">
        <v>101.2</v>
      </c>
      <c r="I174" s="52">
        <v>0</v>
      </c>
      <c r="J174" s="55">
        <v>0.04</v>
      </c>
      <c r="K174" s="53">
        <v>140</v>
      </c>
      <c r="L174" s="53">
        <v>100</v>
      </c>
      <c r="M174" s="54">
        <v>0</v>
      </c>
      <c r="N174" s="52">
        <v>21.6</v>
      </c>
      <c r="O174" s="53">
        <v>3.4</v>
      </c>
      <c r="P174" s="53">
        <v>29.25</v>
      </c>
      <c r="Q174" s="53">
        <v>1.26</v>
      </c>
      <c r="R174" s="53">
        <v>8.68</v>
      </c>
      <c r="S174" s="53">
        <v>0</v>
      </c>
      <c r="T174" s="53">
        <v>0</v>
      </c>
      <c r="U174" s="54">
        <v>0</v>
      </c>
    </row>
    <row r="175" spans="2:21" ht="29.25" customHeight="1" x14ac:dyDescent="0.3">
      <c r="B175" s="242"/>
      <c r="C175" s="183" t="s">
        <v>18</v>
      </c>
      <c r="D175" s="56">
        <v>30</v>
      </c>
      <c r="E175" s="136">
        <v>2.13</v>
      </c>
      <c r="F175" s="58">
        <v>0.21</v>
      </c>
      <c r="G175" s="95">
        <v>13.26</v>
      </c>
      <c r="H175" s="60">
        <v>72</v>
      </c>
      <c r="I175" s="248">
        <v>0.03</v>
      </c>
      <c r="J175" s="62">
        <v>0.01</v>
      </c>
      <c r="K175" s="62">
        <v>0</v>
      </c>
      <c r="L175" s="62">
        <v>0</v>
      </c>
      <c r="M175" s="107">
        <v>0</v>
      </c>
      <c r="N175" s="61">
        <v>11.1</v>
      </c>
      <c r="O175" s="62">
        <v>65.400000000000006</v>
      </c>
      <c r="P175" s="62">
        <v>19.5</v>
      </c>
      <c r="Q175" s="62">
        <v>0.84</v>
      </c>
      <c r="R175" s="62">
        <v>27.9</v>
      </c>
      <c r="S175" s="62">
        <v>1E-3</v>
      </c>
      <c r="T175" s="62">
        <v>2E-3</v>
      </c>
      <c r="U175" s="63">
        <v>0</v>
      </c>
    </row>
    <row r="176" spans="2:21" ht="30" customHeight="1" x14ac:dyDescent="0.3">
      <c r="B176" s="256"/>
      <c r="C176" s="183" t="s">
        <v>17</v>
      </c>
      <c r="D176" s="65">
        <v>20</v>
      </c>
      <c r="E176" s="136">
        <v>1.1399999999999999</v>
      </c>
      <c r="F176" s="58">
        <v>0.22</v>
      </c>
      <c r="G176" s="95">
        <v>7.44</v>
      </c>
      <c r="H176" s="66">
        <v>36.26</v>
      </c>
      <c r="I176" s="248">
        <v>0.02</v>
      </c>
      <c r="J176" s="62">
        <v>2.4E-2</v>
      </c>
      <c r="K176" s="62">
        <v>0.08</v>
      </c>
      <c r="L176" s="62">
        <v>0</v>
      </c>
      <c r="M176" s="107">
        <v>0</v>
      </c>
      <c r="N176" s="61">
        <v>6.8</v>
      </c>
      <c r="O176" s="62">
        <v>24</v>
      </c>
      <c r="P176" s="62">
        <v>8.1999999999999993</v>
      </c>
      <c r="Q176" s="62">
        <v>0.46</v>
      </c>
      <c r="R176" s="62">
        <v>73.5</v>
      </c>
      <c r="S176" s="62">
        <v>2E-3</v>
      </c>
      <c r="T176" s="62">
        <v>2E-3</v>
      </c>
      <c r="U176" s="63">
        <v>1.2E-2</v>
      </c>
    </row>
    <row r="177" spans="2:21" ht="22.5" customHeight="1" x14ac:dyDescent="0.3">
      <c r="B177" s="257"/>
      <c r="C177" s="210" t="s">
        <v>2</v>
      </c>
      <c r="D177" s="383">
        <v>550</v>
      </c>
      <c r="E177" s="146">
        <v>38.020000000000003</v>
      </c>
      <c r="F177" s="141">
        <v>25.73</v>
      </c>
      <c r="G177" s="384">
        <v>78.78</v>
      </c>
      <c r="H177" s="211">
        <v>675.32</v>
      </c>
      <c r="I177" s="146">
        <v>0.38</v>
      </c>
      <c r="J177" s="141">
        <v>0.33500000000000002</v>
      </c>
      <c r="K177" s="141">
        <v>182.89</v>
      </c>
      <c r="L177" s="141">
        <f t="shared" ref="L177:T177" si="13">SUM(L172:L176)</f>
        <v>100</v>
      </c>
      <c r="M177" s="384">
        <f t="shared" si="13"/>
        <v>0</v>
      </c>
      <c r="N177" s="146">
        <v>76.09</v>
      </c>
      <c r="O177" s="141">
        <v>725</v>
      </c>
      <c r="P177" s="141">
        <v>135.09</v>
      </c>
      <c r="Q177" s="141">
        <v>7.91</v>
      </c>
      <c r="R177" s="141">
        <v>1255.3699999999999</v>
      </c>
      <c r="S177" s="141">
        <v>1.9E-2</v>
      </c>
      <c r="T177" s="141">
        <f t="shared" si="13"/>
        <v>4.5999999999999999E-3</v>
      </c>
      <c r="U177" s="385">
        <v>0.123</v>
      </c>
    </row>
    <row r="178" spans="2:21" ht="30" customHeight="1" x14ac:dyDescent="0.3">
      <c r="B178" s="257"/>
      <c r="C178" s="320" t="s">
        <v>3</v>
      </c>
      <c r="D178" s="346"/>
      <c r="E178" s="307"/>
      <c r="F178" s="308"/>
      <c r="G178" s="311"/>
      <c r="H178" s="347">
        <f>H177*100/2720</f>
        <v>24.827941176470588</v>
      </c>
      <c r="I178" s="307"/>
      <c r="J178" s="308"/>
      <c r="K178" s="308"/>
      <c r="L178" s="308"/>
      <c r="M178" s="311"/>
      <c r="N178" s="307"/>
      <c r="O178" s="308"/>
      <c r="P178" s="308"/>
      <c r="Q178" s="308"/>
      <c r="R178" s="308"/>
      <c r="S178" s="308"/>
      <c r="T178" s="308"/>
      <c r="U178" s="309"/>
    </row>
    <row r="179" spans="2:21" ht="45.75" customHeight="1" thickBot="1" x14ac:dyDescent="0.35">
      <c r="B179" s="312"/>
      <c r="C179" s="313" t="s">
        <v>53</v>
      </c>
      <c r="D179" s="348"/>
      <c r="E179" s="315"/>
      <c r="F179" s="316"/>
      <c r="G179" s="319"/>
      <c r="H179" s="349">
        <f>(H146+H154+H162+H170+H178)/5</f>
        <v>24.971323529411766</v>
      </c>
      <c r="I179" s="315"/>
      <c r="J179" s="316"/>
      <c r="K179" s="316"/>
      <c r="L179" s="316"/>
      <c r="M179" s="319"/>
      <c r="N179" s="315"/>
      <c r="O179" s="316"/>
      <c r="P179" s="316"/>
      <c r="Q179" s="316"/>
      <c r="R179" s="316"/>
      <c r="S179" s="316"/>
      <c r="T179" s="316"/>
      <c r="U179" s="317"/>
    </row>
  </sheetData>
  <mergeCells count="29">
    <mergeCell ref="C1:P1"/>
    <mergeCell ref="B91:B92"/>
    <mergeCell ref="C91:C92"/>
    <mergeCell ref="D91:D92"/>
    <mergeCell ref="E91:G91"/>
    <mergeCell ref="H91:H92"/>
    <mergeCell ref="I46:M46"/>
    <mergeCell ref="N46:U46"/>
    <mergeCell ref="B46:B47"/>
    <mergeCell ref="C46:C47"/>
    <mergeCell ref="D46:D47"/>
    <mergeCell ref="E46:G46"/>
    <mergeCell ref="H46:H47"/>
    <mergeCell ref="I136:M136"/>
    <mergeCell ref="N136:U136"/>
    <mergeCell ref="I2:M2"/>
    <mergeCell ref="N2:U2"/>
    <mergeCell ref="B2:B3"/>
    <mergeCell ref="C2:C3"/>
    <mergeCell ref="D2:D3"/>
    <mergeCell ref="H2:H3"/>
    <mergeCell ref="E2:G2"/>
    <mergeCell ref="B136:B137"/>
    <mergeCell ref="C136:C137"/>
    <mergeCell ref="D136:D137"/>
    <mergeCell ref="E136:G136"/>
    <mergeCell ref="H136:H137"/>
    <mergeCell ref="I91:M91"/>
    <mergeCell ref="N91:U91"/>
  </mergeCells>
  <pageMargins left="0.59055118110236227" right="0.59055118110236227" top="0" bottom="0" header="0" footer="0"/>
  <pageSetup paperSize="9" scale="43" fitToHeight="0" orientation="landscape" r:id="rId1"/>
  <ignoredErrors>
    <ignoredError sqref="H169 H63 F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20 дней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2023-12-11T11:22:52Z</dcterms:modified>
</cp:coreProperties>
</file>